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<sst xmlns="http://schemas.openxmlformats.org/spreadsheetml/2006/main" count="113" uniqueCount="94">
  <si>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</si>
  <si>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</si>
  <si>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</si>
  <si>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</si>
  <si>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</si>
  <si>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</si>
  <si>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</si>
  <si>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</si>
  <si>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</si>
  <si>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</si>
  <si>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</si>
  <si>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</si>
  <si>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</si>
  <si>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</si>
  <si>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</si>
  <si>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</si>
  <si>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</si>
  <si>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</si>
  <si>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</si>
  <si>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</si>
  <si>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</si>
  <si>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</si>
  <si>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</si>
  <si>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</si>
  <si>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</si>
  <si>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</si>
  <si>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</si>
  <si>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</si>
  <si>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</si>
  <si>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</si>
  <si>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</si>
  <si>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</si>
  <si>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</si>
  <si>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</si>
  <si>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</si>
  <si>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</si>
  <si>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</si>
  <si>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</si>
  <si>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</si>
  <si>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</si>
  <si>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</si>
  <si>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</si>
  <si>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</si>
  <si>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</si>
  <si>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</si>
  <si>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</si>
  <si>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</si>
  <si>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</si>
  <si>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</si>
  <si>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</si>
  <si>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</si>
  <si>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Мин</t>
  </si>
  <si>
    <t>РЗ</t>
  </si>
  <si>
    <t>ПР</t>
  </si>
  <si>
    <t>ЦС</t>
  </si>
  <si>
    <t>ВР</t>
  </si>
  <si>
    <t>Глава местной администрации (исполнительно-распорядительного органа муниципального образования)</t>
  </si>
  <si>
    <t>Прочие мероприятия по благоустройству</t>
  </si>
  <si>
    <t>План на 2016 год</t>
  </si>
  <si>
    <t>50 0 00 00000</t>
  </si>
  <si>
    <t>50 0 00 05260</t>
  </si>
  <si>
    <t>Обеспечение деятельности аппарата органа местного самоуправления</t>
  </si>
  <si>
    <t>50 0 00 02040</t>
  </si>
  <si>
    <t>50 0 00 02080</t>
  </si>
  <si>
    <t>Обеспечение деятельности финансовых,налоговых и таможенных органов и органов финансового (финансово-бюджетного) надзора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</si>
  <si>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</si>
  <si>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30 0 00 71020</t>
  </si>
  <si>
    <t>Учреждения по обеспечению хозяйственного обслуживания</t>
  </si>
  <si>
    <t>50 0 00 09300</t>
  </si>
  <si>
    <t>20 0 00 51180</t>
  </si>
  <si>
    <t>Осуществление полномочий РФ в области первичного воинского учета на территориях, где отсутствуют военные комиссариаты</t>
  </si>
  <si>
    <t>Содержание и управление дорожным хозяйством</t>
  </si>
  <si>
    <t>50 0 00 03150</t>
  </si>
  <si>
    <t xml:space="preserve">Мероприятия в области жилищного хозяйства </t>
  </si>
  <si>
    <t>50 0 00 03530</t>
  </si>
  <si>
    <t>50 0 00 60050</t>
  </si>
  <si>
    <t>Муниципальная программа "Содействие занятости населения МО "Подкуровское сельское поселение на 2014-2016 годы"</t>
  </si>
  <si>
    <t>60 0 00 00005</t>
  </si>
  <si>
    <t>Муниципальная программа "Развитие благоустройства территорий населенных пунктов МО "Подкуровское сельское поселение" на 2016-2020 годы"</t>
  </si>
  <si>
    <t>62 0 00 00003</t>
  </si>
  <si>
    <t>Муниципальная программа "Энергосбережение и повышение энергетической эффективности на территории МО "Подкуровское сельское поселение" на 2014-2016 годы"</t>
  </si>
  <si>
    <t>71 0 00 00006</t>
  </si>
  <si>
    <t>50 0 00 03540</t>
  </si>
  <si>
    <t xml:space="preserve">Культура и кинематография </t>
  </si>
  <si>
    <t>Учреждения культуры и мероприятия в сфере культуры и кинематографии</t>
  </si>
  <si>
    <t>50 0 00 44000</t>
  </si>
  <si>
    <t>Доплаты к пенсиям, дополнительное пенсионное обеспечение</t>
  </si>
  <si>
    <t>50 0 00 49100</t>
  </si>
  <si>
    <t>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</si>
  <si>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2 квартал 2016 года</t>
  </si>
  <si>
    <t>План на 2 квартал</t>
  </si>
  <si>
    <t>Исполнено за 2 квартал</t>
  </si>
  <si>
    <t>% к плану на 2 квартал</t>
  </si>
  <si>
    <t xml:space="preserve"> за 2 квартал 2016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</si>
</sst>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0" fontId="9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15" fillId="33" borderId="35" xfId="0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75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/>
    </xf>
    <xf numFmtId="175" fontId="1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0" fontId="10" fillId="0" borderId="10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170" fontId="10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left" vertical="center" wrapText="1"/>
    </xf>
    <xf numFmtId="174" fontId="9" fillId="34" borderId="36" xfId="0" applyNumberFormat="1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left" vertical="center" wrapText="1"/>
    </xf>
    <xf numFmtId="174" fontId="10" fillId="34" borderId="3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74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34" borderId="35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70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/>
    </xf>
    <xf numFmtId="164" fontId="9" fillId="34" borderId="36" xfId="0" applyNumberFormat="1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164" fontId="15" fillId="34" borderId="36" xfId="0" applyNumberFormat="1" applyFont="1" applyFill="1" applyBorder="1" applyAlignment="1">
      <alignment horizontal="center" vertical="center"/>
    </xf>
    <xf numFmtId="165" fontId="15" fillId="34" borderId="36" xfId="0" applyNumberFormat="1" applyFont="1" applyFill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169" fontId="9" fillId="34" borderId="10" xfId="0" applyNumberFormat="1" applyFont="1" applyFill="1" applyBorder="1" applyAlignment="1">
      <alignment horizontal="center" vertical="center"/>
    </xf>
    <xf numFmtId="169" fontId="10" fillId="34" borderId="10" xfId="0" applyNumberFormat="1" applyFont="1" applyFill="1" applyBorder="1" applyAlignment="1">
      <alignment horizontal="center" vertical="center"/>
    </xf>
    <xf numFmtId="169" fontId="15" fillId="34" borderId="10" xfId="0" applyNumberFormat="1" applyFont="1" applyFill="1" applyBorder="1" applyAlignment="1">
      <alignment horizontal="center" vertical="center"/>
    </xf>
    <xf numFmtId="169" fontId="9" fillId="34" borderId="36" xfId="0" applyNumberFormat="1" applyFont="1" applyFill="1" applyBorder="1" applyAlignment="1">
      <alignment horizontal="center" vertical="center"/>
    </xf>
    <xf numFmtId="169" fontId="10" fillId="34" borderId="36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pane ySplit="11" topLeftCell="A33" activePane="bottomLeft" state="frozen"/>
      <selection pane="topLeft" activeCell="A1" sqref="A1"/>
      <selection pane="bottomLeft" activeCell="H19" sqref="H19:I19"/>
    </sheetView>
  </sheetViews>
  <sheetFormatPr defaultColWidth="9.00390625" defaultRowHeight="12.75"/>
  <cols>
    <col min="1" max="1" width="40.125" style="0" customWidth="1"/>
    <col min="2" max="2" width="5.75390625" style="0" customWidth="1"/>
    <col min="3" max="3" width="5.00390625" style="0" customWidth="1"/>
    <col min="4" max="4" width="4.375" style="0" customWidth="1"/>
    <col min="5" max="5" width="12.75390625" style="0" customWidth="1"/>
    <col min="6" max="6" width="5.125" style="0" customWidth="1"/>
    <col min="7" max="7" width="12.125" style="0" customWidth="1"/>
    <col min="8" max="8" width="12.875" style="0" customWidth="1"/>
    <col min="9" max="9" width="12.00390625" style="0" customWidth="1"/>
    <col min="10" max="10" width="8.00390625" style="0" customWidth="1"/>
    <col min="11" max="11" width="10.375" style="0" customWidth="1"/>
  </cols>
  <sheetData>
    <row r="1" spans="1:11" ht="14.25" customHeight="1">
      <c r="A1" s="9"/>
      <c r="C1" s="109"/>
      <c r="D1" s="109"/>
      <c r="E1" s="109"/>
      <c r="F1" s="109"/>
      <c r="G1" s="109"/>
      <c r="H1" s="162" t="s">
        <v>50</v>
      </c>
      <c r="I1" s="162"/>
      <c r="J1" s="162"/>
      <c r="K1" s="162"/>
    </row>
    <row r="2" spans="1:11" ht="12.75" customHeight="1">
      <c r="A2" s="10"/>
      <c r="C2" s="110"/>
      <c r="D2" s="110"/>
      <c r="E2" s="110"/>
      <c r="F2" s="110"/>
      <c r="G2" s="110"/>
      <c r="H2" s="159" t="s">
        <v>30</v>
      </c>
      <c r="I2" s="159"/>
      <c r="J2" s="159"/>
      <c r="K2" s="159"/>
    </row>
    <row r="3" spans="1:11" ht="14.25" customHeight="1">
      <c r="A3" s="10"/>
      <c r="C3" s="110"/>
      <c r="D3" s="110"/>
      <c r="E3" s="110"/>
      <c r="F3" s="110"/>
      <c r="G3" s="110"/>
      <c r="H3" s="159" t="s">
        <v>14</v>
      </c>
      <c r="I3" s="159"/>
      <c r="J3" s="159"/>
      <c r="K3" s="159"/>
    </row>
    <row r="4" spans="1:11" ht="15" customHeight="1">
      <c r="A4" s="11"/>
      <c r="C4" s="110"/>
      <c r="D4" s="110"/>
      <c r="E4" s="110"/>
      <c r="F4" s="110"/>
      <c r="G4" s="110"/>
      <c r="H4" s="159" t="s">
        <v>15</v>
      </c>
      <c r="I4" s="159"/>
      <c r="J4" s="159"/>
      <c r="K4" s="159"/>
    </row>
    <row r="5" spans="3:11" ht="14.25" customHeight="1">
      <c r="C5" s="110"/>
      <c r="D5" s="110"/>
      <c r="E5" s="110"/>
      <c r="F5" s="110"/>
      <c r="G5" s="110"/>
      <c r="H5" s="159" t="s">
        <v>46</v>
      </c>
      <c r="I5" s="159"/>
      <c r="J5" s="159"/>
      <c r="K5" s="159"/>
    </row>
    <row r="6" spans="1:11" ht="15.75" customHeight="1">
      <c r="A6" s="11"/>
      <c r="C6" s="110"/>
      <c r="D6" s="110"/>
      <c r="E6" s="110"/>
      <c r="F6" s="110"/>
      <c r="G6" s="110"/>
      <c r="H6" s="159" t="s">
        <v>15</v>
      </c>
      <c r="I6" s="159"/>
      <c r="J6" s="159"/>
      <c r="K6" s="159"/>
    </row>
    <row r="7" spans="3:11" ht="13.5" customHeight="1">
      <c r="C7" s="110"/>
      <c r="D7" s="110"/>
      <c r="E7" s="110"/>
      <c r="F7" s="110"/>
      <c r="G7" s="110"/>
      <c r="H7" s="159" t="s">
        <v>93</v>
      </c>
      <c r="I7" s="159"/>
      <c r="J7" s="159"/>
      <c r="K7" s="159"/>
    </row>
    <row r="8" spans="1:9" ht="13.5" customHeight="1">
      <c r="A8" s="11"/>
      <c r="B8" s="161"/>
      <c r="C8" s="161"/>
      <c r="D8" s="161"/>
      <c r="E8" s="161"/>
      <c r="F8" s="161"/>
      <c r="G8" s="161"/>
      <c r="H8" s="63"/>
      <c r="I8" s="63"/>
    </row>
    <row r="9" spans="1:11" ht="37.5" customHeight="1">
      <c r="A9" s="160" t="s">
        <v>89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ht="14.25" customHeight="1">
      <c r="K10" s="13" t="s">
        <v>3</v>
      </c>
    </row>
    <row r="11" spans="1:11" ht="63">
      <c r="A11" s="119" t="s">
        <v>0</v>
      </c>
      <c r="B11" s="119" t="s">
        <v>51</v>
      </c>
      <c r="C11" s="119" t="s">
        <v>52</v>
      </c>
      <c r="D11" s="119" t="s">
        <v>53</v>
      </c>
      <c r="E11" s="119" t="s">
        <v>54</v>
      </c>
      <c r="F11" s="119" t="s">
        <v>55</v>
      </c>
      <c r="G11" s="115" t="s">
        <v>58</v>
      </c>
      <c r="H11" s="115" t="s">
        <v>90</v>
      </c>
      <c r="I11" s="115" t="s">
        <v>91</v>
      </c>
      <c r="J11" s="115" t="s">
        <v>47</v>
      </c>
      <c r="K11" s="115" t="s">
        <v>92</v>
      </c>
    </row>
    <row r="12" spans="1:11" ht="12.75">
      <c r="A12" s="116" t="s">
        <v>49</v>
      </c>
      <c r="B12" s="68"/>
      <c r="C12" s="68"/>
      <c r="D12" s="68"/>
      <c r="E12" s="68"/>
      <c r="F12" s="68"/>
      <c r="G12" s="68"/>
      <c r="H12" s="68"/>
      <c r="I12" s="68"/>
      <c r="J12" s="117"/>
      <c r="K12" s="118"/>
    </row>
    <row r="13" spans="1:11" ht="16.5" customHeight="1">
      <c r="A13" s="70" t="s">
        <v>2</v>
      </c>
      <c r="B13" s="111">
        <v>859</v>
      </c>
      <c r="C13" s="112">
        <v>1</v>
      </c>
      <c r="D13" s="112"/>
      <c r="E13" s="113"/>
      <c r="F13" s="114"/>
      <c r="G13" s="150">
        <f>G14+G16+G19+G21+G22</f>
        <v>2086.214</v>
      </c>
      <c r="H13" s="150">
        <f>H14+H16+H19+H21+H22</f>
        <v>656.96799</v>
      </c>
      <c r="I13" s="150">
        <f>I14+I16+I19+I21+I22</f>
        <v>656.96799</v>
      </c>
      <c r="J13" s="67">
        <f>I13/G13*100</f>
        <v>31.490920394552045</v>
      </c>
      <c r="K13" s="67">
        <f>I13/H13*100</f>
        <v>100</v>
      </c>
    </row>
    <row r="14" spans="1:11" s="62" customFormat="1" ht="53.25" customHeight="1">
      <c r="A14" s="72" t="s">
        <v>88</v>
      </c>
      <c r="B14" s="73">
        <v>859</v>
      </c>
      <c r="C14" s="74">
        <v>1</v>
      </c>
      <c r="D14" s="74">
        <v>3</v>
      </c>
      <c r="E14" s="75" t="s">
        <v>59</v>
      </c>
      <c r="F14" s="76">
        <v>0</v>
      </c>
      <c r="G14" s="77">
        <f>G15</f>
        <v>3</v>
      </c>
      <c r="H14" s="77">
        <f>H15</f>
        <v>0.75</v>
      </c>
      <c r="I14" s="77">
        <f>I15</f>
        <v>0.75</v>
      </c>
      <c r="J14" s="67">
        <f aca="true" t="shared" si="0" ref="J14:J38">I14/G14*100</f>
        <v>25</v>
      </c>
      <c r="K14" s="67">
        <v>0</v>
      </c>
    </row>
    <row r="15" spans="1:11" ht="12.75">
      <c r="A15" s="78" t="s">
        <v>11</v>
      </c>
      <c r="B15" s="79">
        <v>859</v>
      </c>
      <c r="C15" s="80">
        <v>1</v>
      </c>
      <c r="D15" s="80">
        <v>3</v>
      </c>
      <c r="E15" s="81" t="s">
        <v>60</v>
      </c>
      <c r="F15" s="82">
        <v>0</v>
      </c>
      <c r="G15" s="83">
        <v>3</v>
      </c>
      <c r="H15" s="83">
        <v>0.75</v>
      </c>
      <c r="I15" s="83">
        <v>0.75</v>
      </c>
      <c r="J15" s="67">
        <f t="shared" si="0"/>
        <v>25</v>
      </c>
      <c r="K15" s="67">
        <v>0</v>
      </c>
    </row>
    <row r="16" spans="1:11" ht="53.25" customHeight="1">
      <c r="A16" s="84" t="s">
        <v>25</v>
      </c>
      <c r="B16" s="85">
        <v>859</v>
      </c>
      <c r="C16" s="86">
        <v>1</v>
      </c>
      <c r="D16" s="86">
        <v>4</v>
      </c>
      <c r="E16" s="87"/>
      <c r="F16" s="88"/>
      <c r="G16" s="89">
        <f>G17+G18</f>
        <v>1794.4499999999998</v>
      </c>
      <c r="H16" s="158">
        <f>H17+H18</f>
        <v>582.36699</v>
      </c>
      <c r="I16" s="158">
        <f>I17+I18</f>
        <v>582.36699</v>
      </c>
      <c r="J16" s="67">
        <f t="shared" si="0"/>
        <v>32.45378751149378</v>
      </c>
      <c r="K16" s="67">
        <f aca="true" t="shared" si="1" ref="K16:K38">I16/H16*100</f>
        <v>100</v>
      </c>
    </row>
    <row r="17" spans="1:11" ht="28.5" customHeight="1">
      <c r="A17" s="90" t="s">
        <v>61</v>
      </c>
      <c r="B17" s="87">
        <v>859</v>
      </c>
      <c r="C17" s="86">
        <v>1</v>
      </c>
      <c r="D17" s="86">
        <v>4</v>
      </c>
      <c r="E17" s="87" t="s">
        <v>62</v>
      </c>
      <c r="F17" s="88">
        <v>0</v>
      </c>
      <c r="G17" s="91">
        <v>1296.05</v>
      </c>
      <c r="H17" s="156">
        <v>417.18288</v>
      </c>
      <c r="I17" s="156">
        <v>417.18288</v>
      </c>
      <c r="J17" s="67">
        <f t="shared" si="0"/>
        <v>32.188795185370935</v>
      </c>
      <c r="K17" s="67">
        <f t="shared" si="1"/>
        <v>100</v>
      </c>
    </row>
    <row r="18" spans="1:11" ht="45" customHeight="1">
      <c r="A18" s="90" t="s">
        <v>56</v>
      </c>
      <c r="B18" s="87">
        <v>859</v>
      </c>
      <c r="C18" s="86">
        <v>1</v>
      </c>
      <c r="D18" s="86">
        <v>4</v>
      </c>
      <c r="E18" s="87" t="s">
        <v>63</v>
      </c>
      <c r="F18" s="88">
        <v>0</v>
      </c>
      <c r="G18" s="91">
        <v>498.4</v>
      </c>
      <c r="H18" s="157">
        <v>165.18411</v>
      </c>
      <c r="I18" s="157">
        <v>165.18411</v>
      </c>
      <c r="J18" s="67">
        <f t="shared" si="0"/>
        <v>33.14287921348315</v>
      </c>
      <c r="K18" s="67">
        <f t="shared" si="1"/>
        <v>100</v>
      </c>
    </row>
    <row r="19" spans="1:11" ht="54.75" customHeight="1">
      <c r="A19" s="90" t="s">
        <v>64</v>
      </c>
      <c r="B19" s="85">
        <v>859</v>
      </c>
      <c r="C19" s="86">
        <v>1</v>
      </c>
      <c r="D19" s="86">
        <v>6</v>
      </c>
      <c r="E19" s="87"/>
      <c r="F19" s="88"/>
      <c r="G19" s="142">
        <f>G20</f>
        <v>95.7</v>
      </c>
      <c r="H19" s="142">
        <f>H20</f>
        <v>13.925</v>
      </c>
      <c r="I19" s="142">
        <f>I20</f>
        <v>13.925</v>
      </c>
      <c r="J19" s="67">
        <f t="shared" si="0"/>
        <v>14.550679205851619</v>
      </c>
      <c r="K19" s="67">
        <v>0</v>
      </c>
    </row>
    <row r="20" spans="1:11" ht="12.75">
      <c r="A20" s="78" t="s">
        <v>11</v>
      </c>
      <c r="B20" s="92">
        <v>859</v>
      </c>
      <c r="C20" s="93">
        <v>1</v>
      </c>
      <c r="D20" s="93">
        <v>6</v>
      </c>
      <c r="E20" s="64" t="s">
        <v>60</v>
      </c>
      <c r="F20" s="94">
        <v>0</v>
      </c>
      <c r="G20" s="91">
        <v>95.7</v>
      </c>
      <c r="H20" s="91">
        <v>13.925</v>
      </c>
      <c r="I20" s="91">
        <v>13.925</v>
      </c>
      <c r="J20" s="67">
        <f t="shared" si="0"/>
        <v>14.550679205851619</v>
      </c>
      <c r="K20" s="67">
        <v>0</v>
      </c>
    </row>
    <row r="21" spans="1:11" ht="123.75" customHeight="1">
      <c r="A21" s="124" t="s">
        <v>65</v>
      </c>
      <c r="B21" s="85">
        <v>859</v>
      </c>
      <c r="C21" s="86">
        <v>1</v>
      </c>
      <c r="D21" s="86">
        <v>13</v>
      </c>
      <c r="E21" s="87" t="s">
        <v>66</v>
      </c>
      <c r="F21" s="88">
        <v>0</v>
      </c>
      <c r="G21" s="142">
        <v>0.864</v>
      </c>
      <c r="H21" s="142">
        <v>0</v>
      </c>
      <c r="I21" s="142">
        <v>0</v>
      </c>
      <c r="J21" s="67">
        <f t="shared" si="0"/>
        <v>0</v>
      </c>
      <c r="K21" s="67">
        <v>0</v>
      </c>
    </row>
    <row r="22" spans="1:11" ht="30" customHeight="1">
      <c r="A22" s="124" t="s">
        <v>67</v>
      </c>
      <c r="B22" s="85">
        <v>859</v>
      </c>
      <c r="C22" s="86">
        <v>1</v>
      </c>
      <c r="D22" s="86">
        <v>13</v>
      </c>
      <c r="E22" s="87" t="s">
        <v>68</v>
      </c>
      <c r="F22" s="88">
        <v>0</v>
      </c>
      <c r="G22" s="143">
        <v>192.2</v>
      </c>
      <c r="H22" s="142">
        <v>59.926</v>
      </c>
      <c r="I22" s="142">
        <v>59.926</v>
      </c>
      <c r="J22" s="67">
        <f t="shared" si="0"/>
        <v>31.178980228928204</v>
      </c>
      <c r="K22" s="67">
        <v>0</v>
      </c>
    </row>
    <row r="23" spans="1:11" ht="16.5" customHeight="1">
      <c r="A23" s="95" t="s">
        <v>35</v>
      </c>
      <c r="B23" s="111">
        <v>859</v>
      </c>
      <c r="C23" s="112">
        <v>2</v>
      </c>
      <c r="D23" s="112"/>
      <c r="E23" s="113"/>
      <c r="F23" s="114"/>
      <c r="G23" s="144">
        <f>G24</f>
        <v>145.64</v>
      </c>
      <c r="H23" s="107">
        <f>H24</f>
        <v>53.69335</v>
      </c>
      <c r="I23" s="107">
        <f>I24</f>
        <v>53.69335</v>
      </c>
      <c r="J23" s="67">
        <f t="shared" si="0"/>
        <v>36.867172480087895</v>
      </c>
      <c r="K23" s="67">
        <f t="shared" si="1"/>
        <v>100</v>
      </c>
    </row>
    <row r="24" spans="1:11" ht="43.5" customHeight="1">
      <c r="A24" s="96" t="s">
        <v>70</v>
      </c>
      <c r="B24" s="135">
        <v>859</v>
      </c>
      <c r="C24" s="136">
        <v>2</v>
      </c>
      <c r="D24" s="136">
        <v>3</v>
      </c>
      <c r="E24" s="137" t="s">
        <v>69</v>
      </c>
      <c r="F24" s="138">
        <v>0</v>
      </c>
      <c r="G24" s="145">
        <v>145.64</v>
      </c>
      <c r="H24" s="151">
        <v>53.69335</v>
      </c>
      <c r="I24" s="151">
        <v>53.69335</v>
      </c>
      <c r="J24" s="67">
        <f t="shared" si="0"/>
        <v>36.867172480087895</v>
      </c>
      <c r="K24" s="67">
        <f t="shared" si="1"/>
        <v>100</v>
      </c>
    </row>
    <row r="25" spans="1:11" ht="15.75" customHeight="1">
      <c r="A25" s="98" t="s">
        <v>27</v>
      </c>
      <c r="B25" s="113">
        <v>859</v>
      </c>
      <c r="C25" s="112">
        <v>4</v>
      </c>
      <c r="D25" s="112"/>
      <c r="E25" s="113"/>
      <c r="F25" s="114"/>
      <c r="G25" s="144">
        <f>G26</f>
        <v>358.7</v>
      </c>
      <c r="H25" s="71">
        <f>H26</f>
        <v>247.7</v>
      </c>
      <c r="I25" s="107">
        <f>I26</f>
        <v>247.7</v>
      </c>
      <c r="J25" s="67">
        <f t="shared" si="0"/>
        <v>69.05492054641762</v>
      </c>
      <c r="K25" s="67">
        <f t="shared" si="1"/>
        <v>100</v>
      </c>
    </row>
    <row r="26" spans="1:11" ht="12.75">
      <c r="A26" s="99" t="s">
        <v>71</v>
      </c>
      <c r="B26" s="137">
        <v>859</v>
      </c>
      <c r="C26" s="136">
        <v>4</v>
      </c>
      <c r="D26" s="136">
        <v>9</v>
      </c>
      <c r="E26" s="137" t="s">
        <v>72</v>
      </c>
      <c r="F26" s="138">
        <v>0</v>
      </c>
      <c r="G26" s="145">
        <v>358.7</v>
      </c>
      <c r="H26" s="97">
        <v>247.7</v>
      </c>
      <c r="I26" s="151">
        <v>247.7</v>
      </c>
      <c r="J26" s="67">
        <f t="shared" si="0"/>
        <v>69.05492054641762</v>
      </c>
      <c r="K26" s="67">
        <f t="shared" si="1"/>
        <v>100</v>
      </c>
    </row>
    <row r="27" spans="1:11" ht="15" customHeight="1">
      <c r="A27" s="95" t="s">
        <v>19</v>
      </c>
      <c r="B27" s="113">
        <v>859</v>
      </c>
      <c r="C27" s="112">
        <v>5</v>
      </c>
      <c r="D27" s="112"/>
      <c r="E27" s="113"/>
      <c r="F27" s="114">
        <v>0</v>
      </c>
      <c r="G27" s="144">
        <f>G28+G29+G34</f>
        <v>196.35000000000002</v>
      </c>
      <c r="H27" s="150">
        <f>H28+H29+H34</f>
        <v>45</v>
      </c>
      <c r="I27" s="150">
        <f>I28+I29+I34</f>
        <v>45</v>
      </c>
      <c r="J27" s="67">
        <f t="shared" si="0"/>
        <v>22.918258212375857</v>
      </c>
      <c r="K27" s="67">
        <f t="shared" si="1"/>
        <v>100</v>
      </c>
    </row>
    <row r="28" spans="1:11" ht="27">
      <c r="A28" s="130" t="s">
        <v>73</v>
      </c>
      <c r="B28" s="139">
        <v>859</v>
      </c>
      <c r="C28" s="140">
        <v>5</v>
      </c>
      <c r="D28" s="140">
        <v>1</v>
      </c>
      <c r="E28" s="139" t="s">
        <v>74</v>
      </c>
      <c r="F28" s="141">
        <v>0</v>
      </c>
      <c r="G28" s="146">
        <v>0.8</v>
      </c>
      <c r="H28" s="152">
        <v>0</v>
      </c>
      <c r="I28" s="129">
        <v>0</v>
      </c>
      <c r="J28" s="67">
        <f t="shared" si="0"/>
        <v>0</v>
      </c>
      <c r="K28" s="67">
        <v>0</v>
      </c>
    </row>
    <row r="29" spans="1:11" ht="13.5">
      <c r="A29" s="124" t="s">
        <v>5</v>
      </c>
      <c r="B29" s="125">
        <v>859</v>
      </c>
      <c r="C29" s="126">
        <v>5</v>
      </c>
      <c r="D29" s="126">
        <v>3</v>
      </c>
      <c r="E29" s="127"/>
      <c r="F29" s="128"/>
      <c r="G29" s="146">
        <f>G30+G31+G32+G33</f>
        <v>190.55</v>
      </c>
      <c r="H29" s="146">
        <f>H30+H31+H32+H33</f>
        <v>45</v>
      </c>
      <c r="I29" s="146">
        <f>I30+I31+I32+I33</f>
        <v>45</v>
      </c>
      <c r="J29" s="67">
        <f t="shared" si="0"/>
        <v>23.615848858567304</v>
      </c>
      <c r="K29" s="67">
        <f t="shared" si="1"/>
        <v>100</v>
      </c>
    </row>
    <row r="30" spans="1:11" ht="12.75">
      <c r="A30" s="78" t="s">
        <v>57</v>
      </c>
      <c r="B30" s="123">
        <v>859</v>
      </c>
      <c r="C30" s="120">
        <v>5</v>
      </c>
      <c r="D30" s="120">
        <v>3</v>
      </c>
      <c r="E30" s="121" t="s">
        <v>75</v>
      </c>
      <c r="F30" s="122">
        <v>0</v>
      </c>
      <c r="G30" s="145">
        <v>102.35</v>
      </c>
      <c r="H30" s="153">
        <v>45</v>
      </c>
      <c r="I30" s="97">
        <v>45</v>
      </c>
      <c r="J30" s="67">
        <f t="shared" si="0"/>
        <v>43.966780654616514</v>
      </c>
      <c r="K30" s="67">
        <f t="shared" si="1"/>
        <v>100</v>
      </c>
    </row>
    <row r="31" spans="1:11" ht="38.25">
      <c r="A31" s="78" t="s">
        <v>76</v>
      </c>
      <c r="B31" s="123">
        <v>859</v>
      </c>
      <c r="C31" s="120">
        <v>5</v>
      </c>
      <c r="D31" s="120">
        <v>3</v>
      </c>
      <c r="E31" s="121" t="s">
        <v>77</v>
      </c>
      <c r="F31" s="122">
        <v>0</v>
      </c>
      <c r="G31" s="145">
        <v>8.2</v>
      </c>
      <c r="H31" s="97">
        <v>0</v>
      </c>
      <c r="I31" s="97">
        <v>0</v>
      </c>
      <c r="J31" s="67">
        <f t="shared" si="0"/>
        <v>0</v>
      </c>
      <c r="K31" s="67">
        <v>0</v>
      </c>
    </row>
    <row r="32" spans="1:11" ht="51">
      <c r="A32" s="78" t="s">
        <v>78</v>
      </c>
      <c r="B32" s="123">
        <v>859</v>
      </c>
      <c r="C32" s="120">
        <v>5</v>
      </c>
      <c r="D32" s="120">
        <v>3</v>
      </c>
      <c r="E32" s="121" t="s">
        <v>79</v>
      </c>
      <c r="F32" s="122">
        <v>0</v>
      </c>
      <c r="G32" s="145">
        <v>55</v>
      </c>
      <c r="H32" s="97">
        <v>0</v>
      </c>
      <c r="I32" s="97">
        <v>0</v>
      </c>
      <c r="J32" s="67">
        <f t="shared" si="0"/>
        <v>0</v>
      </c>
      <c r="K32" s="67">
        <v>0</v>
      </c>
    </row>
    <row r="33" spans="1:11" ht="57" customHeight="1">
      <c r="A33" s="78" t="s">
        <v>80</v>
      </c>
      <c r="B33" s="123">
        <v>859</v>
      </c>
      <c r="C33" s="120">
        <v>5</v>
      </c>
      <c r="D33" s="120">
        <v>3</v>
      </c>
      <c r="E33" s="121" t="s">
        <v>81</v>
      </c>
      <c r="F33" s="122"/>
      <c r="G33" s="145">
        <v>25</v>
      </c>
      <c r="H33" s="97">
        <v>0</v>
      </c>
      <c r="I33" s="97">
        <v>0</v>
      </c>
      <c r="J33" s="67">
        <f t="shared" si="0"/>
        <v>0</v>
      </c>
      <c r="K33" s="67"/>
    </row>
    <row r="34" spans="1:11" ht="29.25" customHeight="1">
      <c r="A34" s="130" t="s">
        <v>34</v>
      </c>
      <c r="B34" s="85">
        <v>859</v>
      </c>
      <c r="C34" s="86">
        <v>5</v>
      </c>
      <c r="D34" s="86">
        <v>5</v>
      </c>
      <c r="E34" s="87" t="s">
        <v>82</v>
      </c>
      <c r="F34" s="88">
        <v>0</v>
      </c>
      <c r="G34" s="146">
        <v>5</v>
      </c>
      <c r="H34" s="129">
        <v>0</v>
      </c>
      <c r="I34" s="129">
        <v>0</v>
      </c>
      <c r="J34" s="67">
        <f t="shared" si="0"/>
        <v>0</v>
      </c>
      <c r="K34" s="67" t="e">
        <f t="shared" si="1"/>
        <v>#DIV/0!</v>
      </c>
    </row>
    <row r="35" spans="1:11" ht="12.75">
      <c r="A35" s="102" t="s">
        <v>83</v>
      </c>
      <c r="B35" s="131">
        <v>859</v>
      </c>
      <c r="C35" s="132">
        <v>8</v>
      </c>
      <c r="D35" s="132"/>
      <c r="E35" s="133"/>
      <c r="F35" s="134"/>
      <c r="G35" s="147">
        <f>G36</f>
        <v>1438.2</v>
      </c>
      <c r="H35" s="103">
        <f>H36</f>
        <v>625.45969</v>
      </c>
      <c r="I35" s="103">
        <f>I36</f>
        <v>625.45969</v>
      </c>
      <c r="J35" s="67">
        <f t="shared" si="0"/>
        <v>43.48906202197191</v>
      </c>
      <c r="K35" s="67">
        <f t="shared" si="1"/>
        <v>100</v>
      </c>
    </row>
    <row r="36" spans="1:11" ht="25.5">
      <c r="A36" s="104" t="s">
        <v>84</v>
      </c>
      <c r="B36" s="64">
        <v>859</v>
      </c>
      <c r="C36" s="93">
        <v>8</v>
      </c>
      <c r="D36" s="93">
        <v>1</v>
      </c>
      <c r="E36" s="64" t="s">
        <v>85</v>
      </c>
      <c r="F36" s="94">
        <v>0</v>
      </c>
      <c r="G36" s="148">
        <v>1438.2</v>
      </c>
      <c r="H36" s="105">
        <v>625.45969</v>
      </c>
      <c r="I36" s="105">
        <v>625.45969</v>
      </c>
      <c r="J36" s="67">
        <f t="shared" si="0"/>
        <v>43.48906202197191</v>
      </c>
      <c r="K36" s="67">
        <f t="shared" si="1"/>
        <v>100</v>
      </c>
    </row>
    <row r="37" spans="1:11" ht="25.5" customHeight="1">
      <c r="A37" s="106" t="s">
        <v>86</v>
      </c>
      <c r="B37" s="69">
        <v>859</v>
      </c>
      <c r="C37" s="100">
        <v>10</v>
      </c>
      <c r="D37" s="100">
        <v>1</v>
      </c>
      <c r="E37" s="69" t="s">
        <v>87</v>
      </c>
      <c r="F37" s="101">
        <v>0</v>
      </c>
      <c r="G37" s="144">
        <v>219.2</v>
      </c>
      <c r="H37" s="107">
        <v>23.29191</v>
      </c>
      <c r="I37" s="107">
        <v>23.29191</v>
      </c>
      <c r="J37" s="67">
        <f t="shared" si="0"/>
        <v>10.625871350364964</v>
      </c>
      <c r="K37" s="67">
        <f t="shared" si="1"/>
        <v>100</v>
      </c>
    </row>
    <row r="38" spans="1:11" ht="15" customHeight="1">
      <c r="A38" s="108" t="s">
        <v>48</v>
      </c>
      <c r="B38" s="64"/>
      <c r="C38" s="64"/>
      <c r="D38" s="64"/>
      <c r="E38" s="64"/>
      <c r="F38" s="64"/>
      <c r="G38" s="149">
        <f>G13+G23+G25+G27+G35+G37</f>
        <v>4444.303999999999</v>
      </c>
      <c r="H38" s="154">
        <f>H13+H23+H25+H27+H35+H37</f>
        <v>1652.11294</v>
      </c>
      <c r="I38" s="154">
        <f>I13+I23+I25+I27+I35+I37</f>
        <v>1652.11294</v>
      </c>
      <c r="J38" s="155">
        <f t="shared" si="0"/>
        <v>37.17371583942054</v>
      </c>
      <c r="K38" s="155">
        <f t="shared" si="1"/>
        <v>100</v>
      </c>
    </row>
    <row r="39" spans="9:11" ht="12.75">
      <c r="I39" s="5"/>
      <c r="J39" s="65"/>
      <c r="K39" s="66"/>
    </row>
    <row r="40" spans="9:11" ht="12.75">
      <c r="I40" s="5"/>
      <c r="J40" s="65"/>
      <c r="K40" s="66"/>
    </row>
    <row r="41" spans="9:11" ht="12.75">
      <c r="I41" s="5"/>
      <c r="J41" s="65"/>
      <c r="K41" s="66"/>
    </row>
    <row r="42" spans="9:11" ht="12.75">
      <c r="I42" s="5"/>
      <c r="J42" s="65"/>
      <c r="K42" s="66"/>
    </row>
    <row r="43" spans="9:11" ht="12.75">
      <c r="I43" s="5"/>
      <c r="J43" s="65"/>
      <c r="K43" s="66"/>
    </row>
    <row r="44" spans="9:11" ht="12.75">
      <c r="I44" s="5"/>
      <c r="J44" s="65"/>
      <c r="K44" s="66"/>
    </row>
    <row r="45" spans="9:11" ht="12.75">
      <c r="I45" s="5"/>
      <c r="J45" s="65"/>
      <c r="K45" s="66"/>
    </row>
  </sheetData>
  <sheetProtection/>
  <mergeCells count="9">
    <mergeCell ref="H7:K7"/>
    <mergeCell ref="A9:K9"/>
    <mergeCell ref="B8:G8"/>
    <mergeCell ref="H1:K1"/>
    <mergeCell ref="H2:K2"/>
    <mergeCell ref="H3:K3"/>
    <mergeCell ref="H4:K4"/>
    <mergeCell ref="H5:K5"/>
    <mergeCell ref="H6:K6"/>
  </mergeCells>
  <printOptions/>
  <pageMargins left="0.3937007874015748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63" t="s">
        <v>23</v>
      </c>
      <c r="B1" s="163"/>
      <c r="C1" s="163"/>
      <c r="D1" s="2"/>
      <c r="E1" s="2"/>
      <c r="F1" s="2"/>
      <c r="G1" s="2"/>
      <c r="H1" s="2"/>
    </row>
    <row r="2" spans="1:8" ht="13.5" customHeight="1">
      <c r="A2" s="164" t="s">
        <v>30</v>
      </c>
      <c r="B2" s="164"/>
      <c r="C2" s="164"/>
      <c r="D2" s="3"/>
      <c r="E2" s="3"/>
      <c r="F2" s="3"/>
      <c r="G2" s="3"/>
      <c r="H2" s="3"/>
    </row>
    <row r="3" spans="1:8" ht="13.5" customHeight="1">
      <c r="A3" s="164" t="s">
        <v>14</v>
      </c>
      <c r="B3" s="164"/>
      <c r="C3" s="164"/>
      <c r="D3" s="3"/>
      <c r="E3" s="3"/>
      <c r="F3" s="3"/>
      <c r="G3" s="3"/>
      <c r="H3" s="3"/>
    </row>
    <row r="4" spans="1:8" ht="15.75">
      <c r="A4" s="165" t="s">
        <v>15</v>
      </c>
      <c r="B4" s="165"/>
      <c r="C4" s="165"/>
      <c r="D4" s="1"/>
      <c r="E4" s="1"/>
      <c r="F4" s="1"/>
      <c r="G4" s="1"/>
      <c r="H4" s="1"/>
    </row>
    <row r="5" spans="1:8" ht="12.75" customHeight="1">
      <c r="A5" s="165" t="s">
        <v>16</v>
      </c>
      <c r="B5" s="165"/>
      <c r="C5" s="165"/>
      <c r="D5" s="1"/>
      <c r="E5" s="1"/>
      <c r="F5" s="1"/>
      <c r="G5" s="1"/>
      <c r="H5" s="1"/>
    </row>
    <row r="6" spans="1:8" ht="13.5" customHeight="1">
      <c r="A6" s="165" t="s">
        <v>15</v>
      </c>
      <c r="B6" s="165"/>
      <c r="C6" s="165"/>
      <c r="D6" s="1"/>
      <c r="E6" s="1"/>
      <c r="F6" s="1"/>
      <c r="G6" s="1"/>
      <c r="H6" s="1"/>
    </row>
    <row r="7" spans="1:8" ht="12" customHeight="1">
      <c r="A7" s="165" t="s">
        <v>26</v>
      </c>
      <c r="B7" s="165"/>
      <c r="C7" s="165"/>
      <c r="D7" s="1"/>
      <c r="E7" s="1"/>
      <c r="F7" s="1"/>
      <c r="G7" s="1"/>
      <c r="H7" s="1"/>
    </row>
    <row r="8" spans="1:3" ht="15" customHeight="1">
      <c r="A8" s="167"/>
      <c r="B8" s="167"/>
      <c r="C8" s="167"/>
    </row>
    <row r="9" spans="1:3" ht="9.75" customHeight="1">
      <c r="A9" s="1"/>
      <c r="B9" s="1"/>
      <c r="C9" s="1"/>
    </row>
    <row r="10" spans="1:3" ht="15.75">
      <c r="A10" s="166" t="s">
        <v>24</v>
      </c>
      <c r="B10" s="166"/>
      <c r="C10" s="166"/>
    </row>
    <row r="11" spans="1:3" ht="15.75">
      <c r="A11" s="166" t="s">
        <v>44</v>
      </c>
      <c r="B11" s="166"/>
      <c r="C11" s="166"/>
    </row>
    <row r="12" spans="1:3" ht="12.75" customHeight="1">
      <c r="A12" s="18"/>
      <c r="B12" s="18"/>
      <c r="C12" s="17" t="s">
        <v>3</v>
      </c>
    </row>
    <row r="13" spans="1:3" ht="15.75">
      <c r="A13" s="14" t="s">
        <v>17</v>
      </c>
      <c r="B13" s="14" t="s">
        <v>18</v>
      </c>
      <c r="C13" s="14" t="s">
        <v>1</v>
      </c>
    </row>
    <row r="14" spans="1:3" ht="15.75">
      <c r="A14" s="19">
        <v>100</v>
      </c>
      <c r="B14" s="20" t="s">
        <v>2</v>
      </c>
      <c r="C14" s="41">
        <f>Лист1!G13</f>
        <v>2086.214</v>
      </c>
    </row>
    <row r="15" spans="1:3" ht="50.25" customHeight="1">
      <c r="A15" s="21">
        <v>104</v>
      </c>
      <c r="B15" s="15" t="s">
        <v>36</v>
      </c>
      <c r="C15" s="57" t="e">
        <f>Лист1!#REF!</f>
        <v>#REF!</v>
      </c>
    </row>
    <row r="16" spans="1:3" ht="17.25" customHeight="1">
      <c r="A16" s="21">
        <v>104</v>
      </c>
      <c r="B16" s="15" t="s">
        <v>31</v>
      </c>
      <c r="C16" s="57" t="e">
        <f>Лист1!#REF!</f>
        <v>#REF!</v>
      </c>
    </row>
    <row r="17" spans="1:3" ht="15.75" customHeight="1">
      <c r="A17" s="19">
        <v>200</v>
      </c>
      <c r="B17" s="12" t="s">
        <v>37</v>
      </c>
      <c r="C17" s="23">
        <f>C18</f>
        <v>95.7</v>
      </c>
    </row>
    <row r="18" spans="1:3" ht="20.25" customHeight="1">
      <c r="A18" s="21">
        <v>203</v>
      </c>
      <c r="B18" s="15" t="s">
        <v>32</v>
      </c>
      <c r="C18" s="22">
        <f>Лист1!G20</f>
        <v>95.7</v>
      </c>
    </row>
    <row r="19" spans="1:3" ht="24.75" customHeight="1">
      <c r="A19" s="19">
        <v>300</v>
      </c>
      <c r="B19" s="12" t="s">
        <v>4</v>
      </c>
      <c r="C19" s="24" t="e">
        <f>C20</f>
        <v>#REF!</v>
      </c>
    </row>
    <row r="20" spans="1:3" ht="31.5" customHeight="1">
      <c r="A20" s="21">
        <v>309</v>
      </c>
      <c r="B20" s="16" t="s">
        <v>33</v>
      </c>
      <c r="C20" s="25" t="e">
        <f>Лист1!#REF!</f>
        <v>#REF!</v>
      </c>
    </row>
    <row r="21" spans="1:3" ht="18" customHeight="1">
      <c r="A21" s="19">
        <v>400</v>
      </c>
      <c r="B21" s="12" t="s">
        <v>28</v>
      </c>
      <c r="C21" s="23" t="e">
        <f>Лист1!#REF!</f>
        <v>#REF!</v>
      </c>
    </row>
    <row r="22" spans="1:3" ht="18" customHeight="1">
      <c r="A22" s="21">
        <v>405</v>
      </c>
      <c r="B22" s="15" t="s">
        <v>41</v>
      </c>
      <c r="C22" s="22" t="e">
        <f>Лист1!#REF!</f>
        <v>#REF!</v>
      </c>
    </row>
    <row r="23" spans="1:3" ht="15.75">
      <c r="A23" s="19">
        <v>500</v>
      </c>
      <c r="B23" s="26" t="s">
        <v>19</v>
      </c>
      <c r="C23" s="41" t="e">
        <f>C24+C29+C33</f>
        <v>#REF!</v>
      </c>
    </row>
    <row r="24" spans="1:3" ht="15.75">
      <c r="A24" s="50">
        <v>501</v>
      </c>
      <c r="B24" s="55" t="s">
        <v>29</v>
      </c>
      <c r="C24" s="45" t="e">
        <f>Лист1!#REF!</f>
        <v>#REF!</v>
      </c>
    </row>
    <row r="25" spans="1:3" ht="15.75">
      <c r="A25" s="49" t="s">
        <v>22</v>
      </c>
      <c r="B25" s="46" t="s">
        <v>38</v>
      </c>
      <c r="C25" s="51" t="e">
        <f>Лист1!#REF!</f>
        <v>#REF!</v>
      </c>
    </row>
    <row r="26" spans="1:3" ht="15.75">
      <c r="A26" s="43" t="s">
        <v>22</v>
      </c>
      <c r="B26" s="46" t="s">
        <v>40</v>
      </c>
      <c r="C26" s="47" t="e">
        <f>Лист1!#REF!</f>
        <v>#REF!</v>
      </c>
    </row>
    <row r="27" spans="1:3" ht="15.75">
      <c r="A27" s="56" t="s">
        <v>22</v>
      </c>
      <c r="B27" s="46" t="s">
        <v>39</v>
      </c>
      <c r="C27" s="47" t="e">
        <f>Лист1!#REF!</f>
        <v>#REF!</v>
      </c>
    </row>
    <row r="28" spans="1:3" ht="15.75">
      <c r="A28" s="30" t="s">
        <v>22</v>
      </c>
      <c r="B28" s="44" t="s">
        <v>43</v>
      </c>
      <c r="C28" s="48" t="e">
        <f>Лист1!#REF!</f>
        <v>#REF!</v>
      </c>
    </row>
    <row r="29" spans="1:3" ht="15.75">
      <c r="A29" s="28">
        <v>503</v>
      </c>
      <c r="B29" s="54" t="s">
        <v>5</v>
      </c>
      <c r="C29" s="52">
        <f>Лист1!G25</f>
        <v>358.7</v>
      </c>
    </row>
    <row r="30" spans="1:3" ht="15.75">
      <c r="A30" s="29" t="s">
        <v>22</v>
      </c>
      <c r="B30" s="53" t="s">
        <v>20</v>
      </c>
      <c r="C30" s="58" t="e">
        <f>Лист1!#REF!</f>
        <v>#REF!</v>
      </c>
    </row>
    <row r="31" spans="1:3" ht="15.75">
      <c r="A31" s="29" t="s">
        <v>22</v>
      </c>
      <c r="B31" s="53" t="s">
        <v>42</v>
      </c>
      <c r="C31" s="58" t="e">
        <f>Лист1!#REF!</f>
        <v>#REF!</v>
      </c>
    </row>
    <row r="32" spans="1:3" ht="18.75" customHeight="1">
      <c r="A32" s="29" t="s">
        <v>22</v>
      </c>
      <c r="B32" s="31" t="s">
        <v>21</v>
      </c>
      <c r="C32" s="42" t="e">
        <f>Лист1!#REF!</f>
        <v>#REF!</v>
      </c>
    </row>
    <row r="33" spans="1:3" ht="21" customHeight="1">
      <c r="A33" s="21">
        <v>505</v>
      </c>
      <c r="B33" s="26" t="s">
        <v>34</v>
      </c>
      <c r="C33" s="32" t="e">
        <f>Лист1!#REF!</f>
        <v>#REF!</v>
      </c>
    </row>
    <row r="34" spans="1:3" ht="27" customHeight="1">
      <c r="A34" s="33">
        <v>800</v>
      </c>
      <c r="B34" s="34" t="s">
        <v>6</v>
      </c>
      <c r="C34" s="59">
        <f>C36</f>
        <v>196.35000000000002</v>
      </c>
    </row>
    <row r="35" spans="1:3" ht="32.25" customHeight="1">
      <c r="A35" s="35"/>
      <c r="B35" s="36" t="s">
        <v>7</v>
      </c>
      <c r="C35" s="37">
        <v>24</v>
      </c>
    </row>
    <row r="36" spans="1:3" ht="18.75" customHeight="1">
      <c r="A36" s="38">
        <v>801</v>
      </c>
      <c r="B36" s="39" t="s">
        <v>45</v>
      </c>
      <c r="C36" s="60">
        <f>Лист1!G27</f>
        <v>196.35000000000002</v>
      </c>
    </row>
    <row r="37" spans="1:3" ht="33" customHeight="1">
      <c r="A37" s="35"/>
      <c r="B37" s="27" t="s">
        <v>8</v>
      </c>
      <c r="C37" s="40">
        <v>24</v>
      </c>
    </row>
    <row r="38" spans="1:3" ht="15.75">
      <c r="A38" s="19">
        <v>900</v>
      </c>
      <c r="B38" s="12" t="s">
        <v>9</v>
      </c>
      <c r="C38" s="61">
        <f>C39</f>
        <v>190.55</v>
      </c>
    </row>
    <row r="39" spans="1:3" ht="15.75">
      <c r="A39" s="21">
        <v>908</v>
      </c>
      <c r="B39" s="15" t="s">
        <v>10</v>
      </c>
      <c r="C39" s="57">
        <f>Лист1!G29</f>
        <v>190.55</v>
      </c>
    </row>
    <row r="40" spans="1:3" ht="15.75">
      <c r="A40" s="19">
        <v>1100</v>
      </c>
      <c r="B40" s="12" t="s">
        <v>12</v>
      </c>
      <c r="C40" s="24" t="e">
        <f>C41</f>
        <v>#REF!</v>
      </c>
    </row>
    <row r="41" spans="1:3" ht="15.75">
      <c r="A41" s="21">
        <v>1104</v>
      </c>
      <c r="B41" s="15" t="s">
        <v>11</v>
      </c>
      <c r="C41" s="25" t="e">
        <f>Лист1!#REF!</f>
        <v>#REF!</v>
      </c>
    </row>
    <row r="42" spans="1:3" ht="16.5" customHeight="1">
      <c r="A42" s="4"/>
      <c r="B42" s="20" t="s">
        <v>13</v>
      </c>
      <c r="C42" s="41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2016-04-19T04:08:29Z</cp:lastPrinted>
  <dcterms:created xsi:type="dcterms:W3CDTF">2008-10-21T06:27:26Z</dcterms:created>
  <dcterms:modified xsi:type="dcterms:W3CDTF">2016-08-05T05:29:20Z</dcterms:modified>
  <cp:category/>
  <cp:version/>
  <cp:contentType/>
  <cp:contentStatus/>
</cp:coreProperties>
</file>