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<sst xmlns="http://schemas.openxmlformats.org/spreadsheetml/2006/main" count="130" uniqueCount="94">
  <si>
    <t>Наименования</t>
  </si>
  <si>
    <t>Сумма</t>
  </si>
  <si>
    <t>Общегосударственные вопросы</t>
  </si>
  <si>
    <t>тыс. руб.</t>
  </si>
  <si>
    <t>Национальная безопасность и правоохранительная деятельность</t>
  </si>
  <si>
    <t>Благоустройство</t>
  </si>
  <si>
    <t xml:space="preserve">Культура, кинематография и средства массовой информации </t>
  </si>
  <si>
    <t>- в т.ч. от предпринимательской и иной приносящей доход деятельности</t>
  </si>
  <si>
    <t xml:space="preserve">- в т. ч. от предпринимательской и иной приносящей доход деятельности </t>
  </si>
  <si>
    <t>Здравоохранение, физическая культура и спорт</t>
  </si>
  <si>
    <t>Физическая культура и спорт</t>
  </si>
  <si>
    <t>Иные межбюджетные трансферты</t>
  </si>
  <si>
    <t>Межбюджетные трансферты</t>
  </si>
  <si>
    <t>ВСЕГО РАСХОДОВ</t>
  </si>
  <si>
    <t>муниципального образования</t>
  </si>
  <si>
    <t>"Подкуровское сельское поселение"</t>
  </si>
  <si>
    <t>"О бюджете муниципального образования</t>
  </si>
  <si>
    <t>Код</t>
  </si>
  <si>
    <t>Наименование показателей</t>
  </si>
  <si>
    <t>ЖИЛИЩНО-КОММУНАЛЬНОЕ ХОЗЯЙСТВО</t>
  </si>
  <si>
    <t xml:space="preserve">Строительство и содержание автомобильных дорог </t>
  </si>
  <si>
    <t xml:space="preserve">Прочие мероприятия по благоустройству </t>
  </si>
  <si>
    <t>-</t>
  </si>
  <si>
    <t>Приложение 5</t>
  </si>
  <si>
    <t>Функциональная структура расходов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</si>
  <si>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</si>
  <si>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 2010 год"</t>
  </si>
  <si>
    <t>НАЦИОНАЛЬНАЯ ЭКОНОМИКА</t>
  </si>
  <si>
    <t>Национальная экономика</t>
  </si>
  <si>
    <t xml:space="preserve">Жилищное хозяйство </t>
  </si>
  <si>
    <t>к решению Совета депутатов</t>
  </si>
  <si>
    <t>Глава местной администрации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</si>
  <si>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</si>
  <si>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</si>
  <si>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</si>
  <si>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 xml:space="preserve">НАЦИОНАЛЬНАЯ ОБОРОНА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</si>
  <si>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</si>
  <si>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</si>
  <si>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Субсидии юридическим лицам (Средства Фонда)</t>
  </si>
  <si>
    <t>Субсидии юридическим лицам (местный бюджет)</t>
  </si>
  <si>
    <t>Субсидии юридическим лицам (областной бюджет)</t>
  </si>
  <si>
    <t>Региональные целевые программы</t>
  </si>
  <si>
    <t>Организация и содержание мест захоронения</t>
  </si>
  <si>
    <t>Мероприятия в области жилищного хозяйства</t>
  </si>
  <si>
    <t>муниципального образования "Подкуровское сельское поселение" на 2010 год</t>
  </si>
  <si>
    <t>Культура</t>
  </si>
  <si>
    <t>% к плану на год</t>
  </si>
  <si>
    <t>ИТОГО РАСХОДОВ</t>
  </si>
  <si>
    <t>Раздел 2. Расходы</t>
  </si>
  <si>
    <t>Приложение 2</t>
  </si>
  <si>
    <t>Другие общегосударственные расходы</t>
  </si>
  <si>
    <t>Мин</t>
  </si>
  <si>
    <t>РЗ</t>
  </si>
  <si>
    <t>ПР</t>
  </si>
  <si>
    <t>ЦС</t>
  </si>
  <si>
    <t>ВР</t>
  </si>
  <si>
    <t xml:space="preserve">000 00 00 </t>
  </si>
  <si>
    <t>000 00 00</t>
  </si>
  <si>
    <t>521 26 00</t>
  </si>
  <si>
    <t>440 99 00</t>
  </si>
  <si>
    <t>Центральный аппарат</t>
  </si>
  <si>
    <t>0020400</t>
  </si>
  <si>
    <t xml:space="preserve">Глава местной администрации </t>
  </si>
  <si>
    <t>0020800</t>
  </si>
  <si>
    <t>Руководство и управление в сфере установленных функций органов местного самоуправления</t>
  </si>
  <si>
    <t>002 00 00</t>
  </si>
  <si>
    <t>521 66 00</t>
  </si>
  <si>
    <t>Реализация государственных функций, связанных с общегосударственным управлением</t>
  </si>
  <si>
    <t>092 00 00</t>
  </si>
  <si>
    <t>Строительство и модернизация автомобильных дорог общего пользования (в том числе дорог поселения за исключением автомобильных дорог федерального значения)</t>
  </si>
  <si>
    <t xml:space="preserve">Обеспечение деятельности финансовых,налоговых и таможенных органов и органов финансового (финансового-бюджетного) надзора </t>
  </si>
  <si>
    <t>315 01 01</t>
  </si>
  <si>
    <t>Прочие мероприятия по благоустройству</t>
  </si>
  <si>
    <t>600 05 00</t>
  </si>
  <si>
    <t>Пенсионное обеспечение</t>
  </si>
  <si>
    <t>491 00 00</t>
  </si>
  <si>
    <t>491 01 00</t>
  </si>
  <si>
    <t>"Подкуровское сельское поселение" за 2015 год"</t>
  </si>
  <si>
    <t>План на 2015 год</t>
  </si>
  <si>
    <t xml:space="preserve">Исполнено за 2015 год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</si>
  <si>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</si>
  <si>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</si>
  <si>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</si>
  <si>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350 03 00</t>
  </si>
  <si>
    <t xml:space="preserve">Программы муниципальных образований </t>
  </si>
  <si>
    <t>795 00 00</t>
  </si>
  <si>
    <t xml:space="preserve">Муниципальная  программа "Энергосбережение на территории муниципального образования "Подкуровское сельское поселение" </t>
  </si>
  <si>
    <t>795 65 11</t>
  </si>
  <si>
    <t>Муниципальная программа  «Содействия занятости населения муниципального образования «Подкуровское сельское поселение»  на 2014-2016 г.</t>
  </si>
  <si>
    <t>795 65 18</t>
  </si>
  <si>
    <t xml:space="preserve">Обеспечение деятельности подведомственных учреждений </t>
  </si>
  <si>
    <t>093 99 00</t>
  </si>
  <si>
    <t>"Об исполнении бюджета муниципального образования</t>
  </si>
  <si>
    <t>Распределение бюджетных ассигнований бюджета муниципального образования "Подкуровское сельское поселение"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</si>
</sst>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"/>
    <numFmt numFmtId="167" formatCode="0.0"/>
    <numFmt numFmtId="168" formatCode="0000"/>
    <numFmt numFmtId="169" formatCode="#,##0.000"/>
    <numFmt numFmtId="170" formatCode="0.000"/>
    <numFmt numFmtId="171" formatCode="#,##0.00000"/>
    <numFmt numFmtId="172" formatCode="#,##0.0000"/>
    <numFmt numFmtId="173" formatCode="#,##0.0000000"/>
    <numFmt numFmtId="174" formatCode="0.00000"/>
    <numFmt numFmtId="175" formatCode="#,##0.0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/>
      <right style="thin"/>
      <top/>
      <bottom/>
    </border>
    <border>
      <left style="thin"/>
      <right style="thin"/>
      <top style="thin"/>
      <bottom style="thin">
        <color theme="0" tint="-0.1499900072813034"/>
      </bottom>
    </border>
    <border>
      <left style="thin">
        <color indexed="9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/>
      <top/>
      <bottom style="thin">
        <color theme="0" tint="-0.1499900072813034"/>
      </bottom>
    </border>
    <border>
      <left style="thin"/>
      <right style="thin"/>
      <top style="thin"/>
      <bottom style="thin">
        <color theme="0" tint="-0.24997000396251678"/>
      </bottom>
    </border>
    <border>
      <left style="thin">
        <color indexed="9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>
        <color indexed="9"/>
      </left>
      <right style="thin"/>
      <top style="thin"/>
      <bottom style="thin">
        <color theme="0" tint="-0.24997000396251678"/>
      </bottom>
    </border>
    <border>
      <left/>
      <right style="thin"/>
      <top style="thin"/>
      <bottom/>
    </border>
    <border>
      <left style="thin"/>
      <right style="thin">
        <color indexed="9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 tint="-0.2499700039625167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 vertical="center"/>
    </xf>
    <xf numFmtId="16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8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right" vertical="center"/>
    </xf>
    <xf numFmtId="168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/>
    </xf>
    <xf numFmtId="168" fontId="5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8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67" fontId="5" fillId="33" borderId="17" xfId="0" applyNumberFormat="1" applyFont="1" applyFill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167" fontId="6" fillId="33" borderId="17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8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169" fontId="8" fillId="33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69" fontId="6" fillId="33" borderId="24" xfId="0" applyNumberFormat="1" applyFont="1" applyFill="1" applyBorder="1" applyAlignment="1">
      <alignment horizontal="center" vertical="center"/>
    </xf>
    <xf numFmtId="169" fontId="6" fillId="33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Border="1" applyAlignment="1">
      <alignment horizontal="right" vertical="center"/>
    </xf>
    <xf numFmtId="168" fontId="6" fillId="0" borderId="27" xfId="0" applyNumberFormat="1" applyFont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168" fontId="6" fillId="0" borderId="33" xfId="0" applyNumberFormat="1" applyFont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34" xfId="0" applyNumberFormat="1" applyFont="1" applyFill="1" applyBorder="1" applyAlignment="1">
      <alignment horizontal="center" vertical="center"/>
    </xf>
    <xf numFmtId="169" fontId="5" fillId="33" borderId="18" xfId="0" applyNumberFormat="1" applyFont="1" applyFill="1" applyBorder="1" applyAlignment="1">
      <alignment horizontal="center" vertical="center"/>
    </xf>
    <xf numFmtId="169" fontId="6" fillId="33" borderId="18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65" fontId="11" fillId="35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166" fontId="11" fillId="34" borderId="10" xfId="0" applyNumberFormat="1" applyFont="1" applyFill="1" applyBorder="1" applyAlignment="1">
      <alignment horizontal="center" vertical="center"/>
    </xf>
    <xf numFmtId="169" fontId="11" fillId="0" borderId="10" xfId="0" applyNumberFormat="1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16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 horizontal="center" vertical="center"/>
    </xf>
    <xf numFmtId="175" fontId="13" fillId="33" borderId="10" xfId="0" applyNumberFormat="1" applyFont="1" applyFill="1" applyBorder="1" applyAlignment="1">
      <alignment horizontal="center" vertical="center"/>
    </xf>
    <xf numFmtId="169" fontId="13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65" fontId="11" fillId="33" borderId="10" xfId="0" applyNumberFormat="1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170" fontId="11" fillId="34" borderId="10" xfId="0" applyNumberFormat="1" applyFont="1" applyFill="1" applyBorder="1" applyAlignment="1">
      <alignment horizontal="center" vertical="center"/>
    </xf>
    <xf numFmtId="169" fontId="11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 wrapText="1"/>
    </xf>
    <xf numFmtId="170" fontId="13" fillId="34" borderId="10" xfId="0" applyNumberFormat="1" applyFont="1" applyFill="1" applyBorder="1" applyAlignment="1">
      <alignment horizontal="center" vertical="center"/>
    </xf>
    <xf numFmtId="169" fontId="13" fillId="34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171" fontId="11" fillId="34" borderId="10" xfId="0" applyNumberFormat="1" applyFont="1" applyFill="1" applyBorder="1" applyAlignment="1">
      <alignment horizontal="center" vertical="center"/>
    </xf>
    <xf numFmtId="171" fontId="13" fillId="34" borderId="10" xfId="0" applyNumberFormat="1" applyFont="1" applyFill="1" applyBorder="1" applyAlignment="1">
      <alignment horizontal="center" vertical="center"/>
    </xf>
    <xf numFmtId="174" fontId="13" fillId="34" borderId="10" xfId="0" applyNumberFormat="1" applyFont="1" applyFill="1" applyBorder="1" applyAlignment="1">
      <alignment horizontal="center" vertical="center"/>
    </xf>
    <xf numFmtId="172" fontId="13" fillId="34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75" fontId="11" fillId="33" borderId="10" xfId="0" applyNumberFormat="1" applyFont="1" applyFill="1" applyBorder="1" applyAlignment="1">
      <alignment horizontal="center" vertical="center"/>
    </xf>
    <xf numFmtId="166" fontId="13" fillId="3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71" fontId="11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171" fontId="13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174" fontId="15" fillId="34" borderId="10" xfId="0" applyNumberFormat="1" applyFont="1" applyFill="1" applyBorder="1" applyAlignment="1">
      <alignment horizontal="center" vertical="center"/>
    </xf>
    <xf numFmtId="166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/>
    </xf>
    <xf numFmtId="164" fontId="15" fillId="34" borderId="10" xfId="0" applyNumberFormat="1" applyFont="1" applyFill="1" applyBorder="1" applyAlignment="1">
      <alignment horizontal="center" vertical="center"/>
    </xf>
    <xf numFmtId="165" fontId="15" fillId="34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56.125" style="0" customWidth="1"/>
    <col min="2" max="2" width="5.75390625" style="0" customWidth="1"/>
    <col min="3" max="3" width="5.375" style="0" customWidth="1"/>
    <col min="4" max="4" width="4.875" style="0" customWidth="1"/>
    <col min="5" max="5" width="9.75390625" style="0" customWidth="1"/>
    <col min="6" max="6" width="5.125" style="0" customWidth="1"/>
    <col min="7" max="7" width="11.875" style="0" customWidth="1"/>
    <col min="8" max="8" width="12.625" style="0" customWidth="1"/>
    <col min="9" max="9" width="11.125" style="0" customWidth="1"/>
  </cols>
  <sheetData>
    <row r="1" spans="1:9" ht="14.25" customHeight="1">
      <c r="A1" s="103"/>
      <c r="B1" s="143" t="s">
        <v>49</v>
      </c>
      <c r="C1" s="143"/>
      <c r="D1" s="143"/>
      <c r="E1" s="143"/>
      <c r="F1" s="143"/>
      <c r="G1" s="143"/>
      <c r="H1" s="143"/>
      <c r="I1" s="143"/>
    </row>
    <row r="2" spans="1:9" ht="12.75" customHeight="1">
      <c r="A2" s="104"/>
      <c r="B2" s="142" t="s">
        <v>30</v>
      </c>
      <c r="C2" s="142"/>
      <c r="D2" s="142"/>
      <c r="E2" s="142"/>
      <c r="F2" s="142"/>
      <c r="G2" s="142"/>
      <c r="H2" s="142"/>
      <c r="I2" s="142"/>
    </row>
    <row r="3" spans="1:9" ht="14.25" customHeight="1">
      <c r="A3" s="104"/>
      <c r="B3" s="142" t="s">
        <v>14</v>
      </c>
      <c r="C3" s="142"/>
      <c r="D3" s="142"/>
      <c r="E3" s="142"/>
      <c r="F3" s="142"/>
      <c r="G3" s="142"/>
      <c r="H3" s="142"/>
      <c r="I3" s="142"/>
    </row>
    <row r="4" spans="1:9" ht="15" customHeight="1">
      <c r="A4" s="105"/>
      <c r="B4" s="142" t="s">
        <v>15</v>
      </c>
      <c r="C4" s="142"/>
      <c r="D4" s="142"/>
      <c r="E4" s="142"/>
      <c r="F4" s="142"/>
      <c r="G4" s="142"/>
      <c r="H4" s="142"/>
      <c r="I4" s="142"/>
    </row>
    <row r="5" spans="2:9" ht="14.25" customHeight="1">
      <c r="B5" s="142" t="s">
        <v>92</v>
      </c>
      <c r="C5" s="142"/>
      <c r="D5" s="142"/>
      <c r="E5" s="142"/>
      <c r="F5" s="142"/>
      <c r="G5" s="142"/>
      <c r="H5" s="142"/>
      <c r="I5" s="142"/>
    </row>
    <row r="6" spans="1:9" ht="15.75" customHeight="1">
      <c r="A6" s="105"/>
      <c r="B6" s="142" t="s">
        <v>77</v>
      </c>
      <c r="C6" s="142"/>
      <c r="D6" s="142"/>
      <c r="E6" s="142"/>
      <c r="F6" s="142"/>
      <c r="G6" s="142"/>
      <c r="H6" s="142"/>
      <c r="I6" s="142"/>
    </row>
    <row r="7" spans="1:9" ht="51.75" customHeight="1">
      <c r="A7" s="141" t="s">
        <v>93</v>
      </c>
      <c r="B7" s="141"/>
      <c r="C7" s="141"/>
      <c r="D7" s="141"/>
      <c r="E7" s="141"/>
      <c r="F7" s="141"/>
      <c r="G7" s="141"/>
      <c r="H7" s="141"/>
      <c r="I7" s="141"/>
    </row>
    <row r="8" ht="14.25" customHeight="1">
      <c r="I8" s="121" t="s">
        <v>3</v>
      </c>
    </row>
    <row r="9" spans="1:9" ht="48.75" customHeight="1">
      <c r="A9" s="10" t="s">
        <v>0</v>
      </c>
      <c r="B9" s="10" t="s">
        <v>51</v>
      </c>
      <c r="C9" s="10" t="s">
        <v>52</v>
      </c>
      <c r="D9" s="10" t="s">
        <v>53</v>
      </c>
      <c r="E9" s="10" t="s">
        <v>54</v>
      </c>
      <c r="F9" s="10" t="s">
        <v>55</v>
      </c>
      <c r="G9" s="109" t="s">
        <v>78</v>
      </c>
      <c r="H9" s="58" t="s">
        <v>79</v>
      </c>
      <c r="I9" s="58" t="s">
        <v>46</v>
      </c>
    </row>
    <row r="10" spans="1:9" ht="12.75">
      <c r="A10" s="110" t="s">
        <v>48</v>
      </c>
      <c r="B10" s="61"/>
      <c r="C10" s="61"/>
      <c r="D10" s="61"/>
      <c r="E10" s="61"/>
      <c r="F10" s="61"/>
      <c r="G10" s="61"/>
      <c r="H10" s="62"/>
      <c r="I10" s="63"/>
    </row>
    <row r="11" spans="1:9" ht="18" customHeight="1">
      <c r="A11" s="64" t="s">
        <v>2</v>
      </c>
      <c r="B11" s="66">
        <v>859</v>
      </c>
      <c r="C11" s="65">
        <v>1</v>
      </c>
      <c r="D11" s="65">
        <v>0</v>
      </c>
      <c r="E11" s="66" t="s">
        <v>56</v>
      </c>
      <c r="F11" s="67">
        <v>0</v>
      </c>
      <c r="G11" s="68">
        <f>G12+G14+G20+G22</f>
        <v>2301.2968800000003</v>
      </c>
      <c r="H11" s="68">
        <f>H12+H14+H20+H22</f>
        <v>2301.2917700000003</v>
      </c>
      <c r="I11" s="69">
        <f>H11/G11*100</f>
        <v>99.99977795129153</v>
      </c>
    </row>
    <row r="12" spans="1:9" s="59" customFormat="1" ht="39.75" customHeight="1">
      <c r="A12" s="106" t="s">
        <v>80</v>
      </c>
      <c r="B12" s="79">
        <v>859</v>
      </c>
      <c r="C12" s="78">
        <v>1</v>
      </c>
      <c r="D12" s="78">
        <v>3</v>
      </c>
      <c r="E12" s="79" t="s">
        <v>57</v>
      </c>
      <c r="F12" s="80">
        <v>0</v>
      </c>
      <c r="G12" s="107">
        <v>3</v>
      </c>
      <c r="H12" s="70">
        <v>3</v>
      </c>
      <c r="I12" s="69">
        <f aca="true" t="shared" si="0" ref="I12:I20">H12/G12*100</f>
        <v>100</v>
      </c>
    </row>
    <row r="13" spans="1:9" ht="14.25" customHeight="1">
      <c r="A13" s="71" t="s">
        <v>11</v>
      </c>
      <c r="B13" s="73">
        <v>859</v>
      </c>
      <c r="C13" s="72">
        <v>1</v>
      </c>
      <c r="D13" s="72">
        <v>3</v>
      </c>
      <c r="E13" s="73" t="s">
        <v>58</v>
      </c>
      <c r="F13" s="74">
        <v>0</v>
      </c>
      <c r="G13" s="75">
        <v>3</v>
      </c>
      <c r="H13" s="76">
        <v>3</v>
      </c>
      <c r="I13" s="108">
        <f t="shared" si="0"/>
        <v>100</v>
      </c>
    </row>
    <row r="14" spans="1:9" ht="39.75" customHeight="1">
      <c r="A14" s="60" t="s">
        <v>25</v>
      </c>
      <c r="B14" s="61">
        <v>859</v>
      </c>
      <c r="C14" s="99">
        <v>1</v>
      </c>
      <c r="D14" s="99">
        <v>4</v>
      </c>
      <c r="E14" s="61" t="s">
        <v>57</v>
      </c>
      <c r="F14" s="100">
        <v>0</v>
      </c>
      <c r="G14" s="119">
        <f>G15+G18</f>
        <v>2170.25212</v>
      </c>
      <c r="H14" s="119">
        <f>H15+H18</f>
        <v>2170.24701</v>
      </c>
      <c r="I14" s="69">
        <f t="shared" si="0"/>
        <v>99.9997645434854</v>
      </c>
    </row>
    <row r="15" spans="1:9" ht="27.75" customHeight="1">
      <c r="A15" s="93" t="s">
        <v>64</v>
      </c>
      <c r="B15" s="84">
        <v>859</v>
      </c>
      <c r="C15" s="83">
        <v>1</v>
      </c>
      <c r="D15" s="83">
        <v>4</v>
      </c>
      <c r="E15" s="84" t="s">
        <v>65</v>
      </c>
      <c r="F15" s="85">
        <v>0</v>
      </c>
      <c r="G15" s="86">
        <f>G16+G17</f>
        <v>2170.15212</v>
      </c>
      <c r="H15" s="86">
        <f>H16+H17</f>
        <v>2170.14701</v>
      </c>
      <c r="I15" s="108">
        <f t="shared" si="0"/>
        <v>99.99976453263561</v>
      </c>
    </row>
    <row r="16" spans="1:9" ht="16.5" customHeight="1">
      <c r="A16" s="60" t="s">
        <v>60</v>
      </c>
      <c r="B16" s="61">
        <v>859</v>
      </c>
      <c r="C16" s="99">
        <v>1</v>
      </c>
      <c r="D16" s="99">
        <v>4</v>
      </c>
      <c r="E16" s="111" t="s">
        <v>61</v>
      </c>
      <c r="F16" s="100">
        <v>0</v>
      </c>
      <c r="G16" s="77">
        <v>1504.41612</v>
      </c>
      <c r="H16" s="77">
        <v>1504.41161</v>
      </c>
      <c r="I16" s="69">
        <f t="shared" si="0"/>
        <v>99.99970021592164</v>
      </c>
    </row>
    <row r="17" spans="1:9" ht="16.5" customHeight="1">
      <c r="A17" s="60" t="s">
        <v>62</v>
      </c>
      <c r="B17" s="61">
        <v>859</v>
      </c>
      <c r="C17" s="99">
        <v>1</v>
      </c>
      <c r="D17" s="99">
        <v>4</v>
      </c>
      <c r="E17" s="111" t="s">
        <v>63</v>
      </c>
      <c r="F17" s="100">
        <v>0</v>
      </c>
      <c r="G17" s="77">
        <v>665.736</v>
      </c>
      <c r="H17" s="77">
        <v>665.7354</v>
      </c>
      <c r="I17" s="69">
        <f t="shared" si="0"/>
        <v>99.99990987418437</v>
      </c>
    </row>
    <row r="18" spans="1:9" ht="70.5" customHeight="1">
      <c r="A18" s="123" t="s">
        <v>81</v>
      </c>
      <c r="B18" s="79">
        <v>859</v>
      </c>
      <c r="C18" s="78">
        <v>1</v>
      </c>
      <c r="D18" s="78">
        <v>4</v>
      </c>
      <c r="E18" s="79" t="s">
        <v>82</v>
      </c>
      <c r="F18" s="80">
        <v>0</v>
      </c>
      <c r="G18" s="82">
        <v>0.1</v>
      </c>
      <c r="H18" s="70">
        <v>0.1</v>
      </c>
      <c r="I18" s="69">
        <f t="shared" si="0"/>
        <v>100</v>
      </c>
    </row>
    <row r="19" spans="1:9" ht="17.25" customHeight="1">
      <c r="A19" s="124" t="s">
        <v>11</v>
      </c>
      <c r="B19" s="73">
        <v>859</v>
      </c>
      <c r="C19" s="72">
        <v>1</v>
      </c>
      <c r="D19" s="72">
        <v>4</v>
      </c>
      <c r="E19" s="73" t="s">
        <v>66</v>
      </c>
      <c r="F19" s="74">
        <v>0</v>
      </c>
      <c r="G19" s="81">
        <v>0.1</v>
      </c>
      <c r="H19" s="76">
        <v>0.1</v>
      </c>
      <c r="I19" s="108">
        <f t="shared" si="0"/>
        <v>100</v>
      </c>
    </row>
    <row r="20" spans="1:9" ht="31.5" customHeight="1">
      <c r="A20" s="60" t="s">
        <v>70</v>
      </c>
      <c r="B20" s="61">
        <v>859</v>
      </c>
      <c r="C20" s="99">
        <v>1</v>
      </c>
      <c r="D20" s="99">
        <v>6</v>
      </c>
      <c r="E20" s="61" t="s">
        <v>57</v>
      </c>
      <c r="F20" s="100">
        <v>0</v>
      </c>
      <c r="G20" s="82">
        <f>G21</f>
        <v>49.9</v>
      </c>
      <c r="H20" s="82">
        <f>H21</f>
        <v>49.9</v>
      </c>
      <c r="I20" s="69">
        <f t="shared" si="0"/>
        <v>100</v>
      </c>
    </row>
    <row r="21" spans="1:9" ht="15" customHeight="1">
      <c r="A21" s="71" t="s">
        <v>11</v>
      </c>
      <c r="B21" s="84">
        <v>859</v>
      </c>
      <c r="C21" s="83">
        <v>1</v>
      </c>
      <c r="D21" s="83">
        <v>6</v>
      </c>
      <c r="E21" s="84" t="s">
        <v>66</v>
      </c>
      <c r="F21" s="85">
        <v>0</v>
      </c>
      <c r="G21" s="81">
        <v>49.9</v>
      </c>
      <c r="H21" s="76">
        <v>49.9</v>
      </c>
      <c r="I21" s="108">
        <f aca="true" t="shared" si="1" ref="I21:I42">H21/G21*100</f>
        <v>100</v>
      </c>
    </row>
    <row r="22" spans="1:9" ht="16.5" customHeight="1">
      <c r="A22" s="112" t="s">
        <v>50</v>
      </c>
      <c r="B22" s="61">
        <v>859</v>
      </c>
      <c r="C22" s="99">
        <v>1</v>
      </c>
      <c r="D22" s="99">
        <v>13</v>
      </c>
      <c r="E22" s="61" t="s">
        <v>57</v>
      </c>
      <c r="F22" s="100">
        <v>0</v>
      </c>
      <c r="G22" s="119">
        <f>G23+G24</f>
        <v>78.14475999999999</v>
      </c>
      <c r="H22" s="119">
        <f>H23+H24</f>
        <v>78.14475999999999</v>
      </c>
      <c r="I22" s="69">
        <f t="shared" si="1"/>
        <v>100</v>
      </c>
    </row>
    <row r="23" spans="1:9" ht="26.25" customHeight="1">
      <c r="A23" s="113" t="s">
        <v>67</v>
      </c>
      <c r="B23" s="84">
        <v>859</v>
      </c>
      <c r="C23" s="83">
        <v>1</v>
      </c>
      <c r="D23" s="83">
        <v>13</v>
      </c>
      <c r="E23" s="84" t="s">
        <v>68</v>
      </c>
      <c r="F23" s="85">
        <v>0</v>
      </c>
      <c r="G23" s="125">
        <v>11.84476</v>
      </c>
      <c r="H23" s="125">
        <v>11.84476</v>
      </c>
      <c r="I23" s="108">
        <f t="shared" si="1"/>
        <v>100</v>
      </c>
    </row>
    <row r="24" spans="1:9" ht="16.5" customHeight="1">
      <c r="A24" s="71" t="s">
        <v>11</v>
      </c>
      <c r="B24" s="84">
        <v>859</v>
      </c>
      <c r="C24" s="83">
        <v>1</v>
      </c>
      <c r="D24" s="83">
        <v>13</v>
      </c>
      <c r="E24" s="84" t="s">
        <v>58</v>
      </c>
      <c r="F24" s="85">
        <v>0</v>
      </c>
      <c r="G24" s="81">
        <v>66.3</v>
      </c>
      <c r="H24" s="76">
        <v>66.3</v>
      </c>
      <c r="I24" s="108">
        <f t="shared" si="1"/>
        <v>100</v>
      </c>
    </row>
    <row r="25" spans="1:9" ht="18.75" customHeight="1">
      <c r="A25" s="87" t="s">
        <v>35</v>
      </c>
      <c r="B25" s="66">
        <v>859</v>
      </c>
      <c r="C25" s="65">
        <v>2</v>
      </c>
      <c r="D25" s="65">
        <v>0</v>
      </c>
      <c r="E25" s="66" t="s">
        <v>57</v>
      </c>
      <c r="F25" s="67">
        <v>0</v>
      </c>
      <c r="G25" s="88">
        <f>G26</f>
        <v>143.941</v>
      </c>
      <c r="H25" s="89">
        <f>H26</f>
        <v>143.941</v>
      </c>
      <c r="I25" s="69">
        <f t="shared" si="1"/>
        <v>100</v>
      </c>
    </row>
    <row r="26" spans="1:9" ht="15" customHeight="1">
      <c r="A26" s="90" t="s">
        <v>32</v>
      </c>
      <c r="B26" s="84">
        <v>859</v>
      </c>
      <c r="C26" s="83">
        <v>2</v>
      </c>
      <c r="D26" s="83">
        <v>3</v>
      </c>
      <c r="E26" s="84" t="s">
        <v>57</v>
      </c>
      <c r="F26" s="85">
        <v>0</v>
      </c>
      <c r="G26" s="91">
        <v>143.941</v>
      </c>
      <c r="H26" s="92">
        <v>143.941</v>
      </c>
      <c r="I26" s="108">
        <f t="shared" si="1"/>
        <v>100</v>
      </c>
    </row>
    <row r="27" spans="1:9" ht="17.25" customHeight="1">
      <c r="A27" s="94" t="s">
        <v>27</v>
      </c>
      <c r="B27" s="66">
        <v>859</v>
      </c>
      <c r="C27" s="65">
        <v>4</v>
      </c>
      <c r="D27" s="65">
        <v>0</v>
      </c>
      <c r="E27" s="66" t="s">
        <v>56</v>
      </c>
      <c r="F27" s="67">
        <v>0</v>
      </c>
      <c r="G27" s="68">
        <f>G28</f>
        <v>947</v>
      </c>
      <c r="H27" s="95">
        <f>H28</f>
        <v>905.32802</v>
      </c>
      <c r="I27" s="69">
        <f t="shared" si="1"/>
        <v>95.59957972544879</v>
      </c>
    </row>
    <row r="28" spans="1:9" ht="41.25" customHeight="1">
      <c r="A28" s="90" t="s">
        <v>69</v>
      </c>
      <c r="B28" s="84">
        <v>859</v>
      </c>
      <c r="C28" s="83">
        <v>4</v>
      </c>
      <c r="D28" s="83">
        <v>9</v>
      </c>
      <c r="E28" s="84" t="s">
        <v>71</v>
      </c>
      <c r="F28" s="85">
        <v>0</v>
      </c>
      <c r="G28" s="91">
        <v>947</v>
      </c>
      <c r="H28" s="96">
        <v>905.32802</v>
      </c>
      <c r="I28" s="108">
        <f t="shared" si="1"/>
        <v>95.59957972544879</v>
      </c>
    </row>
    <row r="29" spans="1:9" ht="15.75" customHeight="1">
      <c r="A29" s="87" t="s">
        <v>19</v>
      </c>
      <c r="B29" s="66">
        <v>859</v>
      </c>
      <c r="C29" s="65">
        <v>5</v>
      </c>
      <c r="D29" s="65">
        <v>0</v>
      </c>
      <c r="E29" s="66" t="s">
        <v>57</v>
      </c>
      <c r="F29" s="67">
        <v>0</v>
      </c>
      <c r="G29" s="68">
        <f>G30+G31+G36</f>
        <v>2203.21792</v>
      </c>
      <c r="H29" s="68">
        <f>H30+H31+H36</f>
        <v>2203.2162200000002</v>
      </c>
      <c r="I29" s="69">
        <f t="shared" si="1"/>
        <v>99.99992284013376</v>
      </c>
    </row>
    <row r="30" spans="1:9" ht="15.75" customHeight="1">
      <c r="A30" s="133" t="s">
        <v>43</v>
      </c>
      <c r="B30" s="134">
        <v>859</v>
      </c>
      <c r="C30" s="135">
        <v>5</v>
      </c>
      <c r="D30" s="135">
        <v>1</v>
      </c>
      <c r="E30" s="134" t="s">
        <v>83</v>
      </c>
      <c r="F30" s="136">
        <v>0</v>
      </c>
      <c r="G30" s="131">
        <v>2</v>
      </c>
      <c r="H30" s="131">
        <v>2</v>
      </c>
      <c r="I30" s="132">
        <f t="shared" si="1"/>
        <v>100</v>
      </c>
    </row>
    <row r="31" spans="1:9" ht="12.75">
      <c r="A31" s="71" t="s">
        <v>5</v>
      </c>
      <c r="B31" s="114">
        <v>859</v>
      </c>
      <c r="C31" s="115">
        <v>5</v>
      </c>
      <c r="D31" s="115">
        <v>3</v>
      </c>
      <c r="E31" s="116" t="s">
        <v>57</v>
      </c>
      <c r="F31" s="117">
        <v>0</v>
      </c>
      <c r="G31" s="97">
        <f>G32+G33</f>
        <v>894.23088</v>
      </c>
      <c r="H31" s="97">
        <f>H32+H33</f>
        <v>894.22918</v>
      </c>
      <c r="I31" s="108">
        <f t="shared" si="1"/>
        <v>99.99980989249667</v>
      </c>
    </row>
    <row r="32" spans="1:9" ht="12.75">
      <c r="A32" s="71" t="s">
        <v>72</v>
      </c>
      <c r="B32" s="114">
        <v>859</v>
      </c>
      <c r="C32" s="115">
        <v>5</v>
      </c>
      <c r="D32" s="115">
        <v>3</v>
      </c>
      <c r="E32" s="116" t="s">
        <v>73</v>
      </c>
      <c r="F32" s="117">
        <v>0</v>
      </c>
      <c r="G32" s="97">
        <v>864.925</v>
      </c>
      <c r="H32" s="98">
        <v>864.9233</v>
      </c>
      <c r="I32" s="108">
        <f t="shared" si="1"/>
        <v>99.99980345116629</v>
      </c>
    </row>
    <row r="33" spans="1:9" ht="13.5">
      <c r="A33" s="126" t="s">
        <v>84</v>
      </c>
      <c r="B33" s="127">
        <v>859</v>
      </c>
      <c r="C33" s="128">
        <v>5</v>
      </c>
      <c r="D33" s="128">
        <v>3</v>
      </c>
      <c r="E33" s="129" t="s">
        <v>85</v>
      </c>
      <c r="F33" s="130">
        <v>0</v>
      </c>
      <c r="G33" s="131">
        <f>G34+G35</f>
        <v>29.305880000000002</v>
      </c>
      <c r="H33" s="131">
        <f>H34+H35</f>
        <v>29.305880000000002</v>
      </c>
      <c r="I33" s="108">
        <f t="shared" si="1"/>
        <v>100</v>
      </c>
    </row>
    <row r="34" spans="1:9" ht="30" customHeight="1">
      <c r="A34" s="71" t="s">
        <v>86</v>
      </c>
      <c r="B34" s="114">
        <v>859</v>
      </c>
      <c r="C34" s="115">
        <v>5</v>
      </c>
      <c r="D34" s="115">
        <v>3</v>
      </c>
      <c r="E34" s="116" t="s">
        <v>87</v>
      </c>
      <c r="F34" s="117">
        <v>0</v>
      </c>
      <c r="G34" s="97">
        <v>15</v>
      </c>
      <c r="H34" s="98">
        <v>15</v>
      </c>
      <c r="I34" s="108">
        <f t="shared" si="1"/>
        <v>100</v>
      </c>
    </row>
    <row r="35" spans="1:9" ht="38.25">
      <c r="A35" s="122" t="s">
        <v>88</v>
      </c>
      <c r="B35" s="114">
        <v>859</v>
      </c>
      <c r="C35" s="115">
        <v>5</v>
      </c>
      <c r="D35" s="115">
        <v>3</v>
      </c>
      <c r="E35" s="116" t="s">
        <v>89</v>
      </c>
      <c r="F35" s="117">
        <v>0</v>
      </c>
      <c r="G35" s="97">
        <v>14.30588</v>
      </c>
      <c r="H35" s="96">
        <v>14.30588</v>
      </c>
      <c r="I35" s="108">
        <f t="shared" si="1"/>
        <v>100</v>
      </c>
    </row>
    <row r="36" spans="1:9" ht="17.25" customHeight="1">
      <c r="A36" s="133" t="s">
        <v>34</v>
      </c>
      <c r="B36" s="137">
        <v>859</v>
      </c>
      <c r="C36" s="138">
        <v>5</v>
      </c>
      <c r="D36" s="138">
        <v>5</v>
      </c>
      <c r="E36" s="137" t="s">
        <v>57</v>
      </c>
      <c r="F36" s="139">
        <v>0</v>
      </c>
      <c r="G36" s="140">
        <f>G37</f>
        <v>1306.98704</v>
      </c>
      <c r="H36" s="140">
        <f>H37</f>
        <v>1306.98704</v>
      </c>
      <c r="I36" s="132">
        <f t="shared" si="1"/>
        <v>100</v>
      </c>
    </row>
    <row r="37" spans="1:9" ht="14.25" customHeight="1">
      <c r="A37" s="118" t="s">
        <v>90</v>
      </c>
      <c r="B37" s="84">
        <v>859</v>
      </c>
      <c r="C37" s="83">
        <v>5</v>
      </c>
      <c r="D37" s="83">
        <v>5</v>
      </c>
      <c r="E37" s="84" t="s">
        <v>91</v>
      </c>
      <c r="F37" s="85">
        <v>0</v>
      </c>
      <c r="G37" s="96">
        <v>1306.98704</v>
      </c>
      <c r="H37" s="96">
        <v>1306.98704</v>
      </c>
      <c r="I37" s="108">
        <f t="shared" si="1"/>
        <v>100</v>
      </c>
    </row>
    <row r="38" spans="1:9" ht="17.25" customHeight="1">
      <c r="A38" s="64" t="s">
        <v>6</v>
      </c>
      <c r="B38" s="66">
        <v>859</v>
      </c>
      <c r="C38" s="65">
        <v>8</v>
      </c>
      <c r="D38" s="65">
        <v>0</v>
      </c>
      <c r="E38" s="66" t="s">
        <v>56</v>
      </c>
      <c r="F38" s="67">
        <v>0</v>
      </c>
      <c r="G38" s="68">
        <f>G39</f>
        <v>3031.2532</v>
      </c>
      <c r="H38" s="68">
        <f>H39</f>
        <v>3031.24036</v>
      </c>
      <c r="I38" s="69">
        <f t="shared" si="1"/>
        <v>99.99957641281829</v>
      </c>
    </row>
    <row r="39" spans="1:9" ht="12.75">
      <c r="A39" s="71" t="s">
        <v>45</v>
      </c>
      <c r="B39" s="84">
        <v>859</v>
      </c>
      <c r="C39" s="83">
        <v>8</v>
      </c>
      <c r="D39" s="83">
        <v>1</v>
      </c>
      <c r="E39" s="84" t="s">
        <v>59</v>
      </c>
      <c r="F39" s="85">
        <v>0</v>
      </c>
      <c r="G39" s="97">
        <v>3031.2532</v>
      </c>
      <c r="H39" s="96">
        <v>3031.24036</v>
      </c>
      <c r="I39" s="108">
        <f t="shared" si="1"/>
        <v>99.99957641281829</v>
      </c>
    </row>
    <row r="40" spans="1:9" ht="15.75" customHeight="1">
      <c r="A40" s="64" t="s">
        <v>74</v>
      </c>
      <c r="B40" s="66">
        <v>859</v>
      </c>
      <c r="C40" s="65">
        <v>10</v>
      </c>
      <c r="D40" s="65">
        <v>1</v>
      </c>
      <c r="E40" s="66" t="s">
        <v>75</v>
      </c>
      <c r="F40" s="67">
        <v>0</v>
      </c>
      <c r="G40" s="88">
        <f>G41</f>
        <v>370.222</v>
      </c>
      <c r="H40" s="95">
        <f>H41</f>
        <v>370.222</v>
      </c>
      <c r="I40" s="69">
        <f t="shared" si="1"/>
        <v>100</v>
      </c>
    </row>
    <row r="41" spans="1:9" ht="12.75">
      <c r="A41" s="71" t="s">
        <v>74</v>
      </c>
      <c r="B41" s="84">
        <v>859</v>
      </c>
      <c r="C41" s="83">
        <v>10</v>
      </c>
      <c r="D41" s="83">
        <v>1</v>
      </c>
      <c r="E41" s="84" t="s">
        <v>76</v>
      </c>
      <c r="F41" s="85">
        <v>0</v>
      </c>
      <c r="G41" s="91">
        <v>370.222</v>
      </c>
      <c r="H41" s="96">
        <v>370.222</v>
      </c>
      <c r="I41" s="69">
        <f t="shared" si="1"/>
        <v>100</v>
      </c>
    </row>
    <row r="42" spans="1:9" ht="17.25" customHeight="1">
      <c r="A42" s="101" t="s">
        <v>47</v>
      </c>
      <c r="B42" s="102"/>
      <c r="C42" s="102"/>
      <c r="D42" s="102"/>
      <c r="E42" s="102"/>
      <c r="F42" s="102"/>
      <c r="G42" s="120">
        <f>G11+G25+G27+G29+G38+G40</f>
        <v>8996.930999999999</v>
      </c>
      <c r="H42" s="120">
        <f>H11+H25+H27+H29+H38+H40</f>
        <v>8955.23937</v>
      </c>
      <c r="I42" s="69">
        <f t="shared" si="1"/>
        <v>99.53660164782858</v>
      </c>
    </row>
  </sheetData>
  <sheetProtection/>
  <mergeCells count="7">
    <mergeCell ref="A7:I7"/>
    <mergeCell ref="B6:I6"/>
    <mergeCell ref="B1:I1"/>
    <mergeCell ref="B2:I2"/>
    <mergeCell ref="B3:I3"/>
    <mergeCell ref="B4:I4"/>
    <mergeCell ref="B5:I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0">
      <selection activeCell="C41" sqref="C41"/>
    </sheetView>
  </sheetViews>
  <sheetFormatPr defaultColWidth="9.00390625" defaultRowHeight="12.75"/>
  <cols>
    <col min="1" max="1" width="9.375" style="0" customWidth="1"/>
    <col min="2" max="2" width="70.00390625" style="0" customWidth="1"/>
    <col min="3" max="3" width="12.375" style="0" customWidth="1"/>
  </cols>
  <sheetData>
    <row r="1" spans="1:8" ht="15.75" customHeight="1">
      <c r="A1" s="144" t="s">
        <v>23</v>
      </c>
      <c r="B1" s="144"/>
      <c r="C1" s="144"/>
      <c r="D1" s="2"/>
      <c r="E1" s="2"/>
      <c r="F1" s="2"/>
      <c r="G1" s="2"/>
      <c r="H1" s="2"/>
    </row>
    <row r="2" spans="1:8" ht="13.5" customHeight="1">
      <c r="A2" s="145" t="s">
        <v>30</v>
      </c>
      <c r="B2" s="145"/>
      <c r="C2" s="145"/>
      <c r="D2" s="3"/>
      <c r="E2" s="3"/>
      <c r="F2" s="3"/>
      <c r="G2" s="3"/>
      <c r="H2" s="3"/>
    </row>
    <row r="3" spans="1:8" ht="13.5" customHeight="1">
      <c r="A3" s="145" t="s">
        <v>14</v>
      </c>
      <c r="B3" s="145"/>
      <c r="C3" s="145"/>
      <c r="D3" s="3"/>
      <c r="E3" s="3"/>
      <c r="F3" s="3"/>
      <c r="G3" s="3"/>
      <c r="H3" s="3"/>
    </row>
    <row r="4" spans="1:8" ht="15.75">
      <c r="A4" s="146" t="s">
        <v>15</v>
      </c>
      <c r="B4" s="146"/>
      <c r="C4" s="146"/>
      <c r="D4" s="1"/>
      <c r="E4" s="1"/>
      <c r="F4" s="1"/>
      <c r="G4" s="1"/>
      <c r="H4" s="1"/>
    </row>
    <row r="5" spans="1:8" ht="12.75" customHeight="1">
      <c r="A5" s="146" t="s">
        <v>16</v>
      </c>
      <c r="B5" s="146"/>
      <c r="C5" s="146"/>
      <c r="D5" s="1"/>
      <c r="E5" s="1"/>
      <c r="F5" s="1"/>
      <c r="G5" s="1"/>
      <c r="H5" s="1"/>
    </row>
    <row r="6" spans="1:8" ht="13.5" customHeight="1">
      <c r="A6" s="146" t="s">
        <v>15</v>
      </c>
      <c r="B6" s="146"/>
      <c r="C6" s="146"/>
      <c r="D6" s="1"/>
      <c r="E6" s="1"/>
      <c r="F6" s="1"/>
      <c r="G6" s="1"/>
      <c r="H6" s="1"/>
    </row>
    <row r="7" spans="1:8" ht="12" customHeight="1">
      <c r="A7" s="146" t="s">
        <v>26</v>
      </c>
      <c r="B7" s="146"/>
      <c r="C7" s="146"/>
      <c r="D7" s="1"/>
      <c r="E7" s="1"/>
      <c r="F7" s="1"/>
      <c r="G7" s="1"/>
      <c r="H7" s="1"/>
    </row>
    <row r="8" spans="1:3" ht="15" customHeight="1">
      <c r="A8" s="148"/>
      <c r="B8" s="148"/>
      <c r="C8" s="148"/>
    </row>
    <row r="9" spans="1:3" ht="9.75" customHeight="1">
      <c r="A9" s="1"/>
      <c r="B9" s="1"/>
      <c r="C9" s="1"/>
    </row>
    <row r="10" spans="1:3" ht="15.75">
      <c r="A10" s="147" t="s">
        <v>24</v>
      </c>
      <c r="B10" s="147"/>
      <c r="C10" s="147"/>
    </row>
    <row r="11" spans="1:3" ht="15.75">
      <c r="A11" s="147" t="s">
        <v>44</v>
      </c>
      <c r="B11" s="147"/>
      <c r="C11" s="147"/>
    </row>
    <row r="12" spans="1:3" ht="12.75" customHeight="1">
      <c r="A12" s="14"/>
      <c r="B12" s="14"/>
      <c r="C12" s="13" t="s">
        <v>3</v>
      </c>
    </row>
    <row r="13" spans="1:3" ht="15.75">
      <c r="A13" s="10" t="s">
        <v>17</v>
      </c>
      <c r="B13" s="10" t="s">
        <v>18</v>
      </c>
      <c r="C13" s="10" t="s">
        <v>1</v>
      </c>
    </row>
    <row r="14" spans="1:3" ht="15.75">
      <c r="A14" s="15">
        <v>100</v>
      </c>
      <c r="B14" s="16" t="s">
        <v>2</v>
      </c>
      <c r="C14" s="37">
        <f>Лист1!G11</f>
        <v>2301.2968800000003</v>
      </c>
    </row>
    <row r="15" spans="1:3" ht="50.25" customHeight="1">
      <c r="A15" s="17">
        <v>104</v>
      </c>
      <c r="B15" s="11" t="s">
        <v>36</v>
      </c>
      <c r="C15" s="53" t="e">
        <f>Лист1!#REF!</f>
        <v>#REF!</v>
      </c>
    </row>
    <row r="16" spans="1:3" ht="17.25" customHeight="1">
      <c r="A16" s="17">
        <v>104</v>
      </c>
      <c r="B16" s="11" t="s">
        <v>31</v>
      </c>
      <c r="C16" s="53" t="e">
        <f>Лист1!#REF!</f>
        <v>#REF!</v>
      </c>
    </row>
    <row r="17" spans="1:3" ht="15.75" customHeight="1">
      <c r="A17" s="15">
        <v>200</v>
      </c>
      <c r="B17" s="9" t="s">
        <v>37</v>
      </c>
      <c r="C17" s="19">
        <f>C18</f>
        <v>143.941</v>
      </c>
    </row>
    <row r="18" spans="1:3" ht="20.25" customHeight="1">
      <c r="A18" s="17">
        <v>203</v>
      </c>
      <c r="B18" s="11" t="s">
        <v>32</v>
      </c>
      <c r="C18" s="18">
        <f>Лист1!G25</f>
        <v>143.941</v>
      </c>
    </row>
    <row r="19" spans="1:3" ht="24.75" customHeight="1">
      <c r="A19" s="15">
        <v>300</v>
      </c>
      <c r="B19" s="9" t="s">
        <v>4</v>
      </c>
      <c r="C19" s="20" t="e">
        <f>C20</f>
        <v>#REF!</v>
      </c>
    </row>
    <row r="20" spans="1:3" ht="31.5" customHeight="1">
      <c r="A20" s="17">
        <v>309</v>
      </c>
      <c r="B20" s="12" t="s">
        <v>33</v>
      </c>
      <c r="C20" s="21" t="e">
        <f>Лист1!#REF!</f>
        <v>#REF!</v>
      </c>
    </row>
    <row r="21" spans="1:3" ht="18" customHeight="1">
      <c r="A21" s="15">
        <v>400</v>
      </c>
      <c r="B21" s="9" t="s">
        <v>28</v>
      </c>
      <c r="C21" s="19">
        <f>Лист1!G27</f>
        <v>947</v>
      </c>
    </row>
    <row r="22" spans="1:3" ht="18" customHeight="1">
      <c r="A22" s="17">
        <v>405</v>
      </c>
      <c r="B22" s="11" t="s">
        <v>41</v>
      </c>
      <c r="C22" s="18" t="e">
        <f>Лист1!#REF!</f>
        <v>#REF!</v>
      </c>
    </row>
    <row r="23" spans="1:3" ht="15.75">
      <c r="A23" s="15">
        <v>500</v>
      </c>
      <c r="B23" s="22" t="s">
        <v>19</v>
      </c>
      <c r="C23" s="37" t="e">
        <f>C24+C29+C33</f>
        <v>#REF!</v>
      </c>
    </row>
    <row r="24" spans="1:3" ht="15.75">
      <c r="A24" s="46">
        <v>501</v>
      </c>
      <c r="B24" s="51" t="s">
        <v>29</v>
      </c>
      <c r="C24" s="41" t="e">
        <f>Лист1!#REF!</f>
        <v>#REF!</v>
      </c>
    </row>
    <row r="25" spans="1:3" ht="15.75">
      <c r="A25" s="45" t="s">
        <v>22</v>
      </c>
      <c r="B25" s="42" t="s">
        <v>38</v>
      </c>
      <c r="C25" s="47" t="e">
        <f>Лист1!#REF!</f>
        <v>#REF!</v>
      </c>
    </row>
    <row r="26" spans="1:3" ht="15.75">
      <c r="A26" s="39" t="s">
        <v>22</v>
      </c>
      <c r="B26" s="42" t="s">
        <v>40</v>
      </c>
      <c r="C26" s="43" t="e">
        <f>Лист1!#REF!</f>
        <v>#REF!</v>
      </c>
    </row>
    <row r="27" spans="1:3" ht="15.75">
      <c r="A27" s="52" t="s">
        <v>22</v>
      </c>
      <c r="B27" s="42" t="s">
        <v>39</v>
      </c>
      <c r="C27" s="43" t="e">
        <f>Лист1!#REF!</f>
        <v>#REF!</v>
      </c>
    </row>
    <row r="28" spans="1:3" ht="15.75">
      <c r="A28" s="26" t="s">
        <v>22</v>
      </c>
      <c r="B28" s="40" t="s">
        <v>43</v>
      </c>
      <c r="C28" s="44" t="e">
        <f>Лист1!#REF!</f>
        <v>#REF!</v>
      </c>
    </row>
    <row r="29" spans="1:3" ht="15.75">
      <c r="A29" s="24">
        <v>503</v>
      </c>
      <c r="B29" s="50" t="s">
        <v>5</v>
      </c>
      <c r="C29" s="48">
        <f>Лист1!G31</f>
        <v>894.23088</v>
      </c>
    </row>
    <row r="30" spans="1:3" ht="15.75">
      <c r="A30" s="25" t="s">
        <v>22</v>
      </c>
      <c r="B30" s="49" t="s">
        <v>20</v>
      </c>
      <c r="C30" s="54" t="e">
        <f>Лист1!#REF!</f>
        <v>#REF!</v>
      </c>
    </row>
    <row r="31" spans="1:3" ht="15.75">
      <c r="A31" s="25" t="s">
        <v>22</v>
      </c>
      <c r="B31" s="49" t="s">
        <v>42</v>
      </c>
      <c r="C31" s="54" t="e">
        <f>Лист1!#REF!</f>
        <v>#REF!</v>
      </c>
    </row>
    <row r="32" spans="1:3" ht="18.75" customHeight="1">
      <c r="A32" s="25" t="s">
        <v>22</v>
      </c>
      <c r="B32" s="27" t="s">
        <v>21</v>
      </c>
      <c r="C32" s="38" t="e">
        <f>Лист1!#REF!</f>
        <v>#REF!</v>
      </c>
    </row>
    <row r="33" spans="1:3" ht="21" customHeight="1">
      <c r="A33" s="17">
        <v>505</v>
      </c>
      <c r="B33" s="22" t="s">
        <v>34</v>
      </c>
      <c r="C33" s="28" t="e">
        <f>Лист1!#REF!</f>
        <v>#REF!</v>
      </c>
    </row>
    <row r="34" spans="1:3" ht="27" customHeight="1">
      <c r="A34" s="29">
        <v>800</v>
      </c>
      <c r="B34" s="30" t="s">
        <v>6</v>
      </c>
      <c r="C34" s="55">
        <f>C36</f>
        <v>3031.2532</v>
      </c>
    </row>
    <row r="35" spans="1:3" ht="32.25" customHeight="1">
      <c r="A35" s="31"/>
      <c r="B35" s="32" t="s">
        <v>7</v>
      </c>
      <c r="C35" s="33">
        <v>24</v>
      </c>
    </row>
    <row r="36" spans="1:3" ht="18.75" customHeight="1">
      <c r="A36" s="34">
        <v>801</v>
      </c>
      <c r="B36" s="35" t="s">
        <v>45</v>
      </c>
      <c r="C36" s="56">
        <f>Лист1!G39</f>
        <v>3031.2532</v>
      </c>
    </row>
    <row r="37" spans="1:3" ht="33" customHeight="1">
      <c r="A37" s="31"/>
      <c r="B37" s="23" t="s">
        <v>8</v>
      </c>
      <c r="C37" s="36">
        <v>24</v>
      </c>
    </row>
    <row r="38" spans="1:3" ht="15.75">
      <c r="A38" s="15">
        <v>900</v>
      </c>
      <c r="B38" s="9" t="s">
        <v>9</v>
      </c>
      <c r="C38" s="57">
        <f>C39</f>
        <v>370.222</v>
      </c>
    </row>
    <row r="39" spans="1:3" ht="15.75">
      <c r="A39" s="17">
        <v>908</v>
      </c>
      <c r="B39" s="11" t="s">
        <v>10</v>
      </c>
      <c r="C39" s="53">
        <f>Лист1!G41</f>
        <v>370.222</v>
      </c>
    </row>
    <row r="40" spans="1:3" ht="15.75">
      <c r="A40" s="15">
        <v>1100</v>
      </c>
      <c r="B40" s="9" t="s">
        <v>12</v>
      </c>
      <c r="C40" s="20" t="e">
        <f>C41</f>
        <v>#REF!</v>
      </c>
    </row>
    <row r="41" spans="1:3" ht="15.75">
      <c r="A41" s="17">
        <v>1104</v>
      </c>
      <c r="B41" s="11" t="s">
        <v>11</v>
      </c>
      <c r="C41" s="21" t="e">
        <f>Лист1!#REF!</f>
        <v>#REF!</v>
      </c>
    </row>
    <row r="42" spans="1:3" ht="16.5" customHeight="1">
      <c r="A42" s="4"/>
      <c r="B42" s="16" t="s">
        <v>13</v>
      </c>
      <c r="C42" s="37" t="e">
        <f>C14+C17+C19+C21+C23+C34+C38+C40</f>
        <v>#REF!</v>
      </c>
    </row>
    <row r="43" spans="1:4" ht="15">
      <c r="A43" s="7"/>
      <c r="B43" s="6"/>
      <c r="C43" s="8"/>
      <c r="D43" s="5"/>
    </row>
    <row r="44" spans="1:3" ht="12.75">
      <c r="A44" s="5"/>
      <c r="B44" s="5"/>
      <c r="C44" s="5"/>
    </row>
  </sheetData>
  <sheetProtection/>
  <mergeCells count="10">
    <mergeCell ref="A1:C1"/>
    <mergeCell ref="A2:C2"/>
    <mergeCell ref="A3:C3"/>
    <mergeCell ref="A4:C4"/>
    <mergeCell ref="A11:C11"/>
    <mergeCell ref="A5:C5"/>
    <mergeCell ref="A6:C6"/>
    <mergeCell ref="A7:C7"/>
    <mergeCell ref="A8:C8"/>
    <mergeCell ref="A10:C10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2016-04-27T10:08:21Z</cp:lastPrinted>
  <dcterms:created xsi:type="dcterms:W3CDTF">2008-10-21T06:27:26Z</dcterms:created>
  <dcterms:modified xsi:type="dcterms:W3CDTF">2016-04-27T10:08:23Z</dcterms:modified>
  <cp:category/>
  <cp:version/>
  <cp:contentType/>
  <cp:contentStatus/>
</cp:coreProperties>
</file>