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<sst xmlns="http://schemas.openxmlformats.org/spreadsheetml/2006/main" count="131" uniqueCount="90">
  <si>
    <t>Наименования</t>
  </si>
  <si>
    <t>Сумма</t>
  </si>
  <si>
    <t>Общегосударственные вопросы</t>
  </si>
  <si>
    <t>тыс. руб.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</si>
  <si>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</si>
  <si>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</si>
  <si>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</si>
  <si>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 xml:space="preserve">Культура, кинематография и средства массовой информации </t>
  </si>
  <si>
    <t>- в т.ч. от предпринимательской и иной приносящей доход деятельности</t>
  </si>
  <si>
    <t xml:space="preserve">- в т. ч. от предпринимательской и иной приносящей доход деятельности </t>
  </si>
  <si>
    <t>Здравоохранение, физическая культура и спорт</t>
  </si>
  <si>
    <t>Физическая культура и спорт</t>
  </si>
  <si>
    <t>Иные межбюджетные трансферты</t>
  </si>
  <si>
    <t>Межбюджетные трансферты</t>
  </si>
  <si>
    <t>ВСЕГО РАСХОДОВ</t>
  </si>
  <si>
    <t>муниципального образования</t>
  </si>
  <si>
    <t>"Подкуровское сельское поселение"</t>
  </si>
  <si>
    <t>"О бюджете муниципального образования</t>
  </si>
  <si>
    <t>Код</t>
  </si>
  <si>
    <t>Наименование показателей</t>
  </si>
  <si>
    <t>ЖИЛИЩНО-КОММУНАЛЬНОЕ ХОЗЯЙСТВО</t>
  </si>
  <si>
    <t xml:space="preserve">Строительство и содержание автомобильных дорог </t>
  </si>
  <si>
    <t xml:space="preserve">Прочие мероприятия по благоустройству </t>
  </si>
  <si>
    <t>-</t>
  </si>
  <si>
    <t>Приложение 5</t>
  </si>
  <si>
    <t>Функциональная структура расходов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</si>
  <si>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</si>
  <si>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 2010 год"</t>
  </si>
  <si>
    <t>Жилищное хозяйство</t>
  </si>
  <si>
    <t>НАЦИОНАЛЬНАЯ ЭКОНОМИКА</t>
  </si>
  <si>
    <t>Национальная экономика</t>
  </si>
  <si>
    <t xml:space="preserve">Жилищное хозяйство </t>
  </si>
  <si>
    <t>к решению Совета депутатов</t>
  </si>
  <si>
    <t>Глава местной администрации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</si>
  <si>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</si>
  <si>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</si>
  <si>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</si>
  <si>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НАЦИОНАЛЬНАЯ ОБОРОНА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</si>
  <si>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</si>
  <si>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</si>
  <si>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Субсидии юридическим лицам (Средства Фонда)</t>
  </si>
  <si>
    <t>Субсидии юридическим лицам (местный бюджет)</t>
  </si>
  <si>
    <t>Субсидии юридическим лицам (областной бюджет)</t>
  </si>
  <si>
    <t>Региональные целевые программы</t>
  </si>
  <si>
    <t>Организация и содержание мест захоронения</t>
  </si>
  <si>
    <t>Мероприятия в области жилищного хозяйства</t>
  </si>
  <si>
    <t>муниципального образования "Подкуровское сельское поселение" на 2010 год</t>
  </si>
  <si>
    <t>Культура</t>
  </si>
  <si>
    <t>"Об исполнении бюджета мниципального образования</t>
  </si>
  <si>
    <t>% к плану на год</t>
  </si>
  <si>
    <t>ИТОГО РАСХОДОВ</t>
  </si>
  <si>
    <t>Раздел 2. Расходы</t>
  </si>
  <si>
    <t>Приложение 2</t>
  </si>
  <si>
    <t>Дорожное хозяйство (дорожные фонды)</t>
  </si>
  <si>
    <t>Другие общегосударственные расходы</t>
  </si>
  <si>
    <t>План на 1 квартал</t>
  </si>
  <si>
    <t>Исполнено за 1 квартал</t>
  </si>
  <si>
    <t>Мин</t>
  </si>
  <si>
    <t>РЗ</t>
  </si>
  <si>
    <t>ПР</t>
  </si>
  <si>
    <t>ЦС</t>
  </si>
  <si>
    <t>ВР</t>
  </si>
  <si>
    <t xml:space="preserve">000 00 00 </t>
  </si>
  <si>
    <t>000 00 00</t>
  </si>
  <si>
    <t>218 01 00</t>
  </si>
  <si>
    <t>440 99 00</t>
  </si>
  <si>
    <t>Функционирование законодательных (представительных )органов государственной власти и представительных органов муниципальных</t>
  </si>
  <si>
    <t>Обеспечение деятельности финансовых,налоговых и таможенных органов и органов финансов</t>
  </si>
  <si>
    <t>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</si>
  <si>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вопросы в области национальной экономики</t>
  </si>
  <si>
    <t>% к плану на 1 квартал</t>
  </si>
  <si>
    <t>"Подкуровское сельское поселение" за 1 квартал 2014 год"</t>
  </si>
  <si>
    <t>Распределение бюджетных ассигнований бюджета муниципального образования "Подкуровское сельское поселение" по разделам и подразделам классификации расходов бюджетов Российской Федерации за 1 квартал 2014 год</t>
  </si>
  <si>
    <t>План на 2014 год</t>
  </si>
  <si>
    <t>Субвенции по составлению протоколов</t>
  </si>
  <si>
    <t>Реализация государственных функций, связанных с общегосударственным управлением</t>
  </si>
  <si>
    <t>01</t>
  </si>
  <si>
    <t>092 00 00</t>
  </si>
  <si>
    <t>Руководство и управление в сфере установленных функций органов местного самоуправления</t>
  </si>
  <si>
    <t>002 00 00</t>
  </si>
  <si>
    <t>Центральный аппарат</t>
  </si>
  <si>
    <t>002 04 00</t>
  </si>
  <si>
    <t>Глава местной администрации (исполнительно-распорядительного органа муниципального образования)</t>
  </si>
  <si>
    <t>002 08 00</t>
  </si>
  <si>
    <t>521 66 00</t>
  </si>
  <si>
    <t>52166 00</t>
  </si>
  <si>
    <t>Социальная политика</t>
  </si>
  <si>
    <t>491 00 00</t>
  </si>
  <si>
    <t xml:space="preserve">Пенсионное обеспечение </t>
  </si>
  <si>
    <t>491 01 00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</si>
</sst>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0.0"/>
    <numFmt numFmtId="168" formatCode="0000"/>
    <numFmt numFmtId="169" formatCode="#,##0.000"/>
    <numFmt numFmtId="170" formatCode="0.000"/>
    <numFmt numFmtId="171" formatCode="#,##0.00000"/>
    <numFmt numFmtId="172" formatCode="#,##0.0000"/>
    <numFmt numFmtId="173" formatCode="#,##0.0000000"/>
    <numFmt numFmtId="174" formatCode="0.00000"/>
    <numFmt numFmtId="175" formatCode="#,##0.000_р_.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/>
      <right style="thin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>
        <color indexed="9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/>
      <top/>
      <bottom style="thin">
        <color theme="0" tint="-0.1499900072813034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indexed="9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/>
      <top style="thin"/>
      <bottom style="thin">
        <color theme="0" tint="-0.24997000396251678"/>
      </bottom>
    </border>
    <border>
      <left/>
      <right style="thin"/>
      <top style="thin"/>
      <bottom/>
    </border>
    <border>
      <left style="thin"/>
      <right style="thin">
        <color indexed="9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7" fontId="5" fillId="33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67" fontId="6" fillId="33" borderId="17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69" fontId="8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9" fontId="6" fillId="33" borderId="24" xfId="0" applyNumberFormat="1" applyFont="1" applyFill="1" applyBorder="1" applyAlignment="1">
      <alignment horizontal="center" vertical="center"/>
    </xf>
    <xf numFmtId="169" fontId="6" fillId="33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27" xfId="0" applyNumberFormat="1" applyFont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169" fontId="5" fillId="33" borderId="18" xfId="0" applyNumberFormat="1" applyFont="1" applyFill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5" fontId="5" fillId="35" borderId="10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64" fontId="5" fillId="35" borderId="39" xfId="0" applyNumberFormat="1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165" fontId="5" fillId="35" borderId="3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39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174" fontId="5" fillId="34" borderId="39" xfId="0" applyNumberFormat="1" applyFont="1" applyFill="1" applyBorder="1" applyAlignment="1">
      <alignment horizontal="center" vertical="center"/>
    </xf>
    <xf numFmtId="174" fontId="6" fillId="34" borderId="39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70" fontId="5" fillId="34" borderId="39" xfId="0" applyNumberFormat="1" applyFont="1" applyFill="1" applyBorder="1" applyAlignment="1">
      <alignment horizontal="center" vertical="center"/>
    </xf>
    <xf numFmtId="170" fontId="6" fillId="34" borderId="39" xfId="0" applyNumberFormat="1" applyFont="1" applyFill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justify" vertical="center" wrapText="1"/>
    </xf>
    <xf numFmtId="49" fontId="60" fillId="0" borderId="10" xfId="0" applyNumberFormat="1" applyFont="1" applyBorder="1" applyAlignment="1">
      <alignment horizontal="center" wrapText="1"/>
    </xf>
    <xf numFmtId="3" fontId="60" fillId="0" borderId="10" xfId="0" applyNumberFormat="1" applyFont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61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47" sqref="I47"/>
    </sheetView>
  </sheetViews>
  <sheetFormatPr defaultColWidth="9.00390625" defaultRowHeight="12.75"/>
  <cols>
    <col min="1" max="1" width="36.875" style="0" customWidth="1"/>
    <col min="2" max="2" width="5.75390625" style="0" customWidth="1"/>
    <col min="3" max="3" width="5.375" style="0" customWidth="1"/>
    <col min="4" max="4" width="4.875" style="0" customWidth="1"/>
    <col min="5" max="5" width="9.75390625" style="0" customWidth="1"/>
    <col min="6" max="6" width="5.125" style="0" customWidth="1"/>
    <col min="7" max="7" width="12.125" style="0" customWidth="1"/>
    <col min="8" max="8" width="12.875" style="0" customWidth="1"/>
    <col min="9" max="9" width="10.375" style="0" customWidth="1"/>
    <col min="10" max="10" width="8.00390625" style="0" customWidth="1"/>
    <col min="11" max="11" width="8.875" style="0" customWidth="1"/>
  </cols>
  <sheetData>
    <row r="1" spans="1:11" ht="14.25" customHeight="1">
      <c r="A1" s="9"/>
      <c r="B1" s="157" t="s">
        <v>52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0"/>
      <c r="B2" s="158" t="s">
        <v>32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4.25" customHeight="1">
      <c r="A3" s="10"/>
      <c r="B3" s="158" t="s">
        <v>15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5" customHeight="1">
      <c r="A4" s="11"/>
      <c r="B4" s="158" t="s">
        <v>16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4.25" customHeight="1">
      <c r="A5" s="159" t="s">
        <v>48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.75" customHeight="1">
      <c r="A6" s="11"/>
      <c r="B6" s="158" t="s">
        <v>71</v>
      </c>
      <c r="C6" s="158"/>
      <c r="D6" s="158"/>
      <c r="E6" s="158"/>
      <c r="F6" s="158"/>
      <c r="G6" s="158"/>
      <c r="H6" s="158"/>
      <c r="I6" s="158"/>
      <c r="J6" s="158"/>
      <c r="K6" s="158"/>
    </row>
    <row r="7" spans="1:9" ht="13.5" customHeight="1">
      <c r="A7" s="11"/>
      <c r="B7" s="158"/>
      <c r="C7" s="158"/>
      <c r="D7" s="158"/>
      <c r="E7" s="158"/>
      <c r="F7" s="158"/>
      <c r="G7" s="158"/>
      <c r="H7" s="62"/>
      <c r="I7" s="62"/>
    </row>
    <row r="8" spans="1:9" ht="13.5" customHeight="1">
      <c r="A8" s="11"/>
      <c r="B8" s="161"/>
      <c r="C8" s="161"/>
      <c r="D8" s="161"/>
      <c r="E8" s="161"/>
      <c r="F8" s="161"/>
      <c r="G8" s="161"/>
      <c r="H8" s="65"/>
      <c r="I8" s="65"/>
    </row>
    <row r="9" spans="1:11" ht="59.25" customHeight="1">
      <c r="A9" s="160" t="s">
        <v>72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ht="14.25" customHeight="1" thickBot="1">
      <c r="K10" s="13" t="s">
        <v>3</v>
      </c>
    </row>
    <row r="11" spans="1:11" ht="48" thickBot="1">
      <c r="A11" s="120" t="s">
        <v>0</v>
      </c>
      <c r="B11" s="66" t="s">
        <v>57</v>
      </c>
      <c r="C11" s="67" t="s">
        <v>58</v>
      </c>
      <c r="D11" s="67" t="s">
        <v>59</v>
      </c>
      <c r="E11" s="67" t="s">
        <v>60</v>
      </c>
      <c r="F11" s="68" t="s">
        <v>61</v>
      </c>
      <c r="G11" s="121" t="s">
        <v>73</v>
      </c>
      <c r="H11" s="121" t="s">
        <v>55</v>
      </c>
      <c r="I11" s="121" t="s">
        <v>56</v>
      </c>
      <c r="J11" s="63" t="s">
        <v>49</v>
      </c>
      <c r="K11" s="63" t="s">
        <v>70</v>
      </c>
    </row>
    <row r="12" spans="1:11" ht="15.75">
      <c r="A12" s="108" t="s">
        <v>51</v>
      </c>
      <c r="B12" s="69"/>
      <c r="C12" s="69"/>
      <c r="D12" s="69"/>
      <c r="E12" s="69"/>
      <c r="F12" s="69"/>
      <c r="G12" s="14"/>
      <c r="H12" s="14"/>
      <c r="I12" s="14"/>
      <c r="J12" s="132"/>
      <c r="K12" s="133"/>
    </row>
    <row r="13" spans="1:11" ht="18.75" customHeight="1">
      <c r="A13" s="109" t="s">
        <v>2</v>
      </c>
      <c r="B13" s="70">
        <v>859</v>
      </c>
      <c r="C13" s="71">
        <v>1</v>
      </c>
      <c r="D13" s="71">
        <v>0</v>
      </c>
      <c r="E13" s="72" t="s">
        <v>62</v>
      </c>
      <c r="F13" s="73">
        <v>0</v>
      </c>
      <c r="G13" s="61">
        <f>G14+G17+G22+G26</f>
        <v>1988.393</v>
      </c>
      <c r="H13" s="61">
        <f>H14+H17+H22+H26</f>
        <v>361.57721</v>
      </c>
      <c r="I13" s="61">
        <f>I14+I17+I22+I26</f>
        <v>361.57721</v>
      </c>
      <c r="J13" s="139">
        <f>I13/G13*100</f>
        <v>18.184393628422548</v>
      </c>
      <c r="K13" s="140">
        <f>I13/H13*100</f>
        <v>100</v>
      </c>
    </row>
    <row r="14" spans="1:11" s="64" customFormat="1" ht="93.75" customHeight="1">
      <c r="A14" s="110" t="s">
        <v>66</v>
      </c>
      <c r="B14" s="74">
        <v>859</v>
      </c>
      <c r="C14" s="75">
        <v>1</v>
      </c>
      <c r="D14" s="75">
        <v>3</v>
      </c>
      <c r="E14" s="76" t="s">
        <v>63</v>
      </c>
      <c r="F14" s="77">
        <v>0</v>
      </c>
      <c r="G14" s="123">
        <v>3</v>
      </c>
      <c r="H14" s="123">
        <v>0</v>
      </c>
      <c r="I14" s="123">
        <v>0</v>
      </c>
      <c r="J14" s="139">
        <f aca="true" t="shared" si="0" ref="J14:J20">I14/G14*100</f>
        <v>0</v>
      </c>
      <c r="K14" s="140" t="e">
        <f aca="true" t="shared" si="1" ref="K14:K20">I14/H14*100</f>
        <v>#DIV/0!</v>
      </c>
    </row>
    <row r="15" spans="1:11" ht="14.25" customHeight="1">
      <c r="A15" s="111" t="s">
        <v>13</v>
      </c>
      <c r="B15" s="78">
        <v>859</v>
      </c>
      <c r="C15" s="79">
        <v>1</v>
      </c>
      <c r="D15" s="79">
        <v>3</v>
      </c>
      <c r="E15" s="25" t="s">
        <v>84</v>
      </c>
      <c r="F15" s="80">
        <v>0</v>
      </c>
      <c r="G15" s="124">
        <v>3</v>
      </c>
      <c r="H15" s="124">
        <v>0</v>
      </c>
      <c r="I15" s="124">
        <v>0</v>
      </c>
      <c r="J15" s="139">
        <f t="shared" si="0"/>
        <v>0</v>
      </c>
      <c r="K15" s="140" t="e">
        <f t="shared" si="1"/>
        <v>#DIV/0!</v>
      </c>
    </row>
    <row r="16" spans="10:11" ht="9.75" customHeight="1" hidden="1">
      <c r="J16" s="139" t="e">
        <f t="shared" si="0"/>
        <v>#DIV/0!</v>
      </c>
      <c r="K16" s="140" t="e">
        <f t="shared" si="1"/>
        <v>#DIV/0!</v>
      </c>
    </row>
    <row r="17" spans="1:11" ht="65.25" customHeight="1">
      <c r="A17" s="12" t="s">
        <v>26</v>
      </c>
      <c r="B17" s="81">
        <v>859</v>
      </c>
      <c r="C17" s="82">
        <v>1</v>
      </c>
      <c r="D17" s="82">
        <v>4</v>
      </c>
      <c r="E17" s="83" t="s">
        <v>63</v>
      </c>
      <c r="F17" s="84">
        <v>0</v>
      </c>
      <c r="G17" s="125">
        <f>G18+G21</f>
        <v>1805.865</v>
      </c>
      <c r="H17" s="125">
        <f>H18+H21</f>
        <v>361.57721</v>
      </c>
      <c r="I17" s="125">
        <f>I18+I21</f>
        <v>361.57721</v>
      </c>
      <c r="J17" s="139">
        <f t="shared" si="0"/>
        <v>20.022383179252046</v>
      </c>
      <c r="K17" s="140">
        <f t="shared" si="1"/>
        <v>100</v>
      </c>
    </row>
    <row r="18" spans="1:11" ht="55.5" customHeight="1">
      <c r="A18" s="146" t="s">
        <v>78</v>
      </c>
      <c r="B18" s="147">
        <v>859</v>
      </c>
      <c r="C18" s="148">
        <v>1</v>
      </c>
      <c r="D18" s="148">
        <v>4</v>
      </c>
      <c r="E18" s="147" t="s">
        <v>79</v>
      </c>
      <c r="F18" s="149">
        <v>0</v>
      </c>
      <c r="G18" s="125">
        <f>G19+G20</f>
        <v>1687.565</v>
      </c>
      <c r="H18" s="125">
        <f>H19+H20</f>
        <v>361.57721</v>
      </c>
      <c r="I18" s="125">
        <f>I19+I20</f>
        <v>361.57721</v>
      </c>
      <c r="J18" s="139">
        <f t="shared" si="0"/>
        <v>21.425972332917546</v>
      </c>
      <c r="K18" s="140">
        <f t="shared" si="1"/>
        <v>100</v>
      </c>
    </row>
    <row r="19" spans="1:11" ht="22.5" customHeight="1">
      <c r="A19" s="146" t="s">
        <v>80</v>
      </c>
      <c r="B19" s="147">
        <v>859</v>
      </c>
      <c r="C19" s="148">
        <v>1</v>
      </c>
      <c r="D19" s="148">
        <v>4</v>
      </c>
      <c r="E19" s="147" t="s">
        <v>81</v>
      </c>
      <c r="F19" s="149">
        <v>0</v>
      </c>
      <c r="G19" s="125">
        <v>1174.122</v>
      </c>
      <c r="H19" s="156">
        <v>262.3726</v>
      </c>
      <c r="I19" s="156">
        <v>262.3726</v>
      </c>
      <c r="J19" s="139">
        <f t="shared" si="0"/>
        <v>22.346280880521782</v>
      </c>
      <c r="K19" s="140">
        <f t="shared" si="1"/>
        <v>100</v>
      </c>
    </row>
    <row r="20" spans="1:11" ht="47.25" customHeight="1">
      <c r="A20" s="146" t="s">
        <v>82</v>
      </c>
      <c r="B20" s="147">
        <v>859</v>
      </c>
      <c r="C20" s="148">
        <v>1</v>
      </c>
      <c r="D20" s="148">
        <v>4</v>
      </c>
      <c r="E20" s="147" t="s">
        <v>83</v>
      </c>
      <c r="F20" s="149">
        <v>0</v>
      </c>
      <c r="G20" s="125">
        <v>513.443</v>
      </c>
      <c r="H20" s="156">
        <v>99.20461</v>
      </c>
      <c r="I20" s="156">
        <v>99.20461</v>
      </c>
      <c r="J20" s="139">
        <f t="shared" si="0"/>
        <v>19.321445613242368</v>
      </c>
      <c r="K20" s="140">
        <f t="shared" si="1"/>
        <v>100</v>
      </c>
    </row>
    <row r="21" spans="1:11" ht="16.5" customHeight="1">
      <c r="A21" s="111" t="s">
        <v>13</v>
      </c>
      <c r="B21" s="85">
        <v>859</v>
      </c>
      <c r="C21" s="86">
        <v>1</v>
      </c>
      <c r="D21" s="86">
        <v>4</v>
      </c>
      <c r="E21" s="24" t="s">
        <v>85</v>
      </c>
      <c r="F21" s="87">
        <v>0</v>
      </c>
      <c r="G21" s="126">
        <v>118.3</v>
      </c>
      <c r="H21" s="126">
        <v>0</v>
      </c>
      <c r="I21" s="126">
        <v>0</v>
      </c>
      <c r="J21" s="139">
        <f aca="true" t="shared" si="2" ref="J21:J47">I21/G21*100</f>
        <v>0</v>
      </c>
      <c r="K21" s="140" t="e">
        <f aca="true" t="shared" si="3" ref="K21:K47">I21/H21*100</f>
        <v>#DIV/0!</v>
      </c>
    </row>
    <row r="22" spans="1:11" ht="31.5" customHeight="1">
      <c r="A22" s="12" t="s">
        <v>67</v>
      </c>
      <c r="B22" s="81">
        <v>859</v>
      </c>
      <c r="C22" s="82">
        <v>1</v>
      </c>
      <c r="D22" s="82">
        <v>6</v>
      </c>
      <c r="E22" s="83" t="s">
        <v>63</v>
      </c>
      <c r="F22" s="84">
        <v>0</v>
      </c>
      <c r="G22" s="125">
        <v>39</v>
      </c>
      <c r="H22" s="125">
        <v>0</v>
      </c>
      <c r="I22" s="125">
        <v>0</v>
      </c>
      <c r="J22" s="139">
        <f t="shared" si="2"/>
        <v>0</v>
      </c>
      <c r="K22" s="140" t="e">
        <f t="shared" si="3"/>
        <v>#DIV/0!</v>
      </c>
    </row>
    <row r="23" spans="1:11" ht="15.75" customHeight="1">
      <c r="A23" s="111" t="s">
        <v>13</v>
      </c>
      <c r="B23" s="88">
        <v>859</v>
      </c>
      <c r="C23" s="89">
        <v>1</v>
      </c>
      <c r="D23" s="89">
        <v>6</v>
      </c>
      <c r="E23" s="90" t="s">
        <v>84</v>
      </c>
      <c r="F23" s="91">
        <v>0</v>
      </c>
      <c r="G23" s="126">
        <v>39</v>
      </c>
      <c r="H23" s="126">
        <v>0</v>
      </c>
      <c r="I23" s="126">
        <v>0</v>
      </c>
      <c r="J23" s="139">
        <f t="shared" si="2"/>
        <v>0</v>
      </c>
      <c r="K23" s="140" t="e">
        <f t="shared" si="3"/>
        <v>#DIV/0!</v>
      </c>
    </row>
    <row r="24" spans="7:11" ht="1.5" customHeight="1" hidden="1">
      <c r="G24" s="126"/>
      <c r="H24" s="126">
        <v>0</v>
      </c>
      <c r="I24" s="126">
        <v>0</v>
      </c>
      <c r="J24" s="139"/>
      <c r="K24" s="140"/>
    </row>
    <row r="25" spans="1:11" ht="16.5" customHeight="1" hidden="1">
      <c r="A25" s="111"/>
      <c r="B25" s="88"/>
      <c r="C25" s="89"/>
      <c r="D25" s="89"/>
      <c r="E25" s="90"/>
      <c r="F25" s="91"/>
      <c r="G25" s="126"/>
      <c r="H25" s="126"/>
      <c r="I25" s="126"/>
      <c r="J25" s="139"/>
      <c r="K25" s="140"/>
    </row>
    <row r="26" spans="1:11" ht="16.5" customHeight="1">
      <c r="A26" s="112" t="s">
        <v>54</v>
      </c>
      <c r="B26" s="81">
        <v>859</v>
      </c>
      <c r="C26" s="82">
        <v>1</v>
      </c>
      <c r="D26" s="82">
        <v>13</v>
      </c>
      <c r="E26" s="83" t="s">
        <v>63</v>
      </c>
      <c r="F26" s="84">
        <v>0</v>
      </c>
      <c r="G26" s="125">
        <f>G29+G28+G27</f>
        <v>140.52800000000002</v>
      </c>
      <c r="H26" s="125">
        <f>H29+H28+H27</f>
        <v>0</v>
      </c>
      <c r="I26" s="125">
        <f>I29+I28+I27</f>
        <v>0</v>
      </c>
      <c r="J26" s="139">
        <f t="shared" si="2"/>
        <v>0</v>
      </c>
      <c r="K26" s="140" t="e">
        <f t="shared" si="3"/>
        <v>#DIV/0!</v>
      </c>
    </row>
    <row r="27" spans="1:11" ht="45" customHeight="1">
      <c r="A27" s="141" t="s">
        <v>75</v>
      </c>
      <c r="B27" s="144">
        <v>859</v>
      </c>
      <c r="C27" s="142" t="s">
        <v>76</v>
      </c>
      <c r="D27" s="143">
        <v>13</v>
      </c>
      <c r="E27" s="142" t="s">
        <v>77</v>
      </c>
      <c r="F27" s="145">
        <v>0</v>
      </c>
      <c r="G27" s="125">
        <v>2</v>
      </c>
      <c r="H27" s="125">
        <v>0</v>
      </c>
      <c r="I27" s="125">
        <v>0</v>
      </c>
      <c r="J27" s="139">
        <f t="shared" si="2"/>
        <v>0</v>
      </c>
      <c r="K27" s="140" t="e">
        <f t="shared" si="3"/>
        <v>#DIV/0!</v>
      </c>
    </row>
    <row r="28" spans="1:11" ht="30" customHeight="1">
      <c r="A28" s="109" t="s">
        <v>74</v>
      </c>
      <c r="B28" s="88">
        <v>859</v>
      </c>
      <c r="C28" s="89">
        <v>1</v>
      </c>
      <c r="D28" s="89">
        <v>13</v>
      </c>
      <c r="E28" s="90">
        <v>5211400</v>
      </c>
      <c r="F28" s="91">
        <v>0</v>
      </c>
      <c r="G28" s="125">
        <v>1.728</v>
      </c>
      <c r="H28" s="125">
        <v>0</v>
      </c>
      <c r="I28" s="125">
        <v>0</v>
      </c>
      <c r="J28" s="139">
        <f t="shared" si="2"/>
        <v>0</v>
      </c>
      <c r="K28" s="140" t="e">
        <f t="shared" si="3"/>
        <v>#DIV/0!</v>
      </c>
    </row>
    <row r="29" spans="1:11" ht="16.5" customHeight="1">
      <c r="A29" s="111" t="s">
        <v>13</v>
      </c>
      <c r="B29" s="88">
        <v>859</v>
      </c>
      <c r="C29" s="89">
        <v>1</v>
      </c>
      <c r="D29" s="89">
        <v>13</v>
      </c>
      <c r="E29" s="90" t="s">
        <v>84</v>
      </c>
      <c r="F29" s="91">
        <v>0</v>
      </c>
      <c r="G29" s="126">
        <v>136.8</v>
      </c>
      <c r="H29" s="126">
        <v>0</v>
      </c>
      <c r="I29" s="126">
        <v>0</v>
      </c>
      <c r="J29" s="139">
        <f t="shared" si="2"/>
        <v>0</v>
      </c>
      <c r="K29" s="140" t="e">
        <f t="shared" si="3"/>
        <v>#DIV/0!</v>
      </c>
    </row>
    <row r="30" spans="1:11" ht="16.5" customHeight="1">
      <c r="A30" s="113" t="s">
        <v>37</v>
      </c>
      <c r="B30" s="70">
        <v>859</v>
      </c>
      <c r="C30" s="71">
        <v>2</v>
      </c>
      <c r="D30" s="71">
        <v>0</v>
      </c>
      <c r="E30" s="72" t="s">
        <v>63</v>
      </c>
      <c r="F30" s="73">
        <v>0</v>
      </c>
      <c r="G30" s="61">
        <f>G31</f>
        <v>140.6</v>
      </c>
      <c r="H30" s="61">
        <f>H31</f>
        <v>0</v>
      </c>
      <c r="I30" s="61">
        <f>I31</f>
        <v>0</v>
      </c>
      <c r="J30" s="139">
        <f t="shared" si="2"/>
        <v>0</v>
      </c>
      <c r="K30" s="140" t="e">
        <f t="shared" si="3"/>
        <v>#DIV/0!</v>
      </c>
    </row>
    <row r="31" spans="1:11" ht="13.5" customHeight="1">
      <c r="A31" s="114" t="s">
        <v>34</v>
      </c>
      <c r="B31" s="88">
        <v>859</v>
      </c>
      <c r="C31" s="89">
        <v>2</v>
      </c>
      <c r="D31" s="89">
        <v>3</v>
      </c>
      <c r="E31" s="90" t="s">
        <v>63</v>
      </c>
      <c r="F31" s="91">
        <v>0</v>
      </c>
      <c r="G31" s="127">
        <v>140.6</v>
      </c>
      <c r="H31" s="127">
        <v>0</v>
      </c>
      <c r="I31" s="127">
        <v>0</v>
      </c>
      <c r="J31" s="139">
        <f t="shared" si="2"/>
        <v>0</v>
      </c>
      <c r="K31" s="140" t="e">
        <f t="shared" si="3"/>
        <v>#DIV/0!</v>
      </c>
    </row>
    <row r="32" spans="1:11" ht="29.25" customHeight="1">
      <c r="A32" s="113" t="s">
        <v>4</v>
      </c>
      <c r="B32" s="72">
        <v>859</v>
      </c>
      <c r="C32" s="71">
        <v>3</v>
      </c>
      <c r="D32" s="71">
        <v>0</v>
      </c>
      <c r="E32" s="72" t="s">
        <v>63</v>
      </c>
      <c r="F32" s="73">
        <v>0</v>
      </c>
      <c r="G32" s="61">
        <f>G33+G34</f>
        <v>5</v>
      </c>
      <c r="H32" s="61">
        <v>0</v>
      </c>
      <c r="I32" s="61">
        <v>0</v>
      </c>
      <c r="J32" s="139">
        <f t="shared" si="2"/>
        <v>0</v>
      </c>
      <c r="K32" s="140" t="e">
        <f t="shared" si="3"/>
        <v>#DIV/0!</v>
      </c>
    </row>
    <row r="33" spans="1:11" ht="50.25" customHeight="1" hidden="1">
      <c r="A33" s="15" t="s">
        <v>5</v>
      </c>
      <c r="B33" s="90">
        <v>859</v>
      </c>
      <c r="C33" s="89">
        <v>3</v>
      </c>
      <c r="D33" s="89">
        <v>9</v>
      </c>
      <c r="E33" s="90" t="s">
        <v>64</v>
      </c>
      <c r="F33" s="91">
        <v>0</v>
      </c>
      <c r="G33" s="126"/>
      <c r="H33" s="126">
        <v>0</v>
      </c>
      <c r="I33" s="126">
        <v>0</v>
      </c>
      <c r="J33" s="139" t="e">
        <f t="shared" si="2"/>
        <v>#DIV/0!</v>
      </c>
      <c r="K33" s="140" t="e">
        <f t="shared" si="3"/>
        <v>#DIV/0!</v>
      </c>
    </row>
    <row r="34" spans="1:11" ht="46.5" customHeight="1">
      <c r="A34" s="12" t="s">
        <v>68</v>
      </c>
      <c r="B34" s="88">
        <v>859</v>
      </c>
      <c r="C34" s="89">
        <v>3</v>
      </c>
      <c r="D34" s="89">
        <v>9</v>
      </c>
      <c r="E34" s="90" t="s">
        <v>84</v>
      </c>
      <c r="F34" s="91">
        <v>0</v>
      </c>
      <c r="G34" s="125">
        <f>G35</f>
        <v>5</v>
      </c>
      <c r="H34" s="125">
        <v>0</v>
      </c>
      <c r="I34" s="125">
        <v>0</v>
      </c>
      <c r="J34" s="139">
        <f t="shared" si="2"/>
        <v>0</v>
      </c>
      <c r="K34" s="140" t="e">
        <f t="shared" si="3"/>
        <v>#DIV/0!</v>
      </c>
    </row>
    <row r="35" spans="1:11" ht="17.25" customHeight="1">
      <c r="A35" s="111" t="s">
        <v>13</v>
      </c>
      <c r="B35" s="88">
        <v>859</v>
      </c>
      <c r="C35" s="89">
        <v>3</v>
      </c>
      <c r="D35" s="89">
        <v>9</v>
      </c>
      <c r="E35" s="90" t="s">
        <v>84</v>
      </c>
      <c r="F35" s="91">
        <v>0</v>
      </c>
      <c r="G35" s="126">
        <v>5</v>
      </c>
      <c r="H35" s="126">
        <v>0</v>
      </c>
      <c r="I35" s="126">
        <v>0</v>
      </c>
      <c r="J35" s="139">
        <f t="shared" si="2"/>
        <v>0</v>
      </c>
      <c r="K35" s="140" t="e">
        <f t="shared" si="3"/>
        <v>#DIV/0!</v>
      </c>
    </row>
    <row r="36" spans="1:11" ht="18" customHeight="1">
      <c r="A36" s="115" t="s">
        <v>29</v>
      </c>
      <c r="B36" s="72">
        <v>859</v>
      </c>
      <c r="C36" s="71">
        <v>4</v>
      </c>
      <c r="D36" s="71">
        <v>0</v>
      </c>
      <c r="E36" s="72" t="s">
        <v>62</v>
      </c>
      <c r="F36" s="73">
        <v>0</v>
      </c>
      <c r="G36" s="61">
        <f>G37+G38</f>
        <v>1137.5</v>
      </c>
      <c r="H36" s="61">
        <f>H37</f>
        <v>118.75</v>
      </c>
      <c r="I36" s="61">
        <f>I37</f>
        <v>118.75</v>
      </c>
      <c r="J36" s="139">
        <f t="shared" si="2"/>
        <v>10.43956043956044</v>
      </c>
      <c r="K36" s="140">
        <f t="shared" si="3"/>
        <v>100</v>
      </c>
    </row>
    <row r="37" spans="1:11" ht="16.5" customHeight="1">
      <c r="A37" s="116" t="s">
        <v>53</v>
      </c>
      <c r="B37" s="90">
        <v>859</v>
      </c>
      <c r="C37" s="89">
        <v>4</v>
      </c>
      <c r="D37" s="89">
        <v>9</v>
      </c>
      <c r="E37" s="90" t="s">
        <v>63</v>
      </c>
      <c r="F37" s="91">
        <v>0</v>
      </c>
      <c r="G37" s="127">
        <v>1137.5</v>
      </c>
      <c r="H37" s="127">
        <v>118.75</v>
      </c>
      <c r="I37" s="127">
        <v>118.75</v>
      </c>
      <c r="J37" s="139">
        <f t="shared" si="2"/>
        <v>10.43956043956044</v>
      </c>
      <c r="K37" s="140">
        <f t="shared" si="3"/>
        <v>100</v>
      </c>
    </row>
    <row r="38" spans="1:11" ht="16.5" customHeight="1" hidden="1">
      <c r="A38" s="116" t="s">
        <v>69</v>
      </c>
      <c r="B38" s="92">
        <v>412</v>
      </c>
      <c r="C38" s="92"/>
      <c r="D38" s="92"/>
      <c r="E38" s="92"/>
      <c r="F38" s="92"/>
      <c r="G38" s="128"/>
      <c r="H38" s="128"/>
      <c r="I38" s="128"/>
      <c r="J38" s="139" t="e">
        <f t="shared" si="2"/>
        <v>#DIV/0!</v>
      </c>
      <c r="K38" s="140" t="e">
        <f t="shared" si="3"/>
        <v>#DIV/0!</v>
      </c>
    </row>
    <row r="39" spans="1:11" ht="15" customHeight="1">
      <c r="A39" s="113" t="s">
        <v>20</v>
      </c>
      <c r="B39" s="72">
        <v>859</v>
      </c>
      <c r="C39" s="71">
        <v>5</v>
      </c>
      <c r="D39" s="71">
        <v>0</v>
      </c>
      <c r="E39" s="72" t="s">
        <v>63</v>
      </c>
      <c r="F39" s="73">
        <v>0</v>
      </c>
      <c r="G39" s="61">
        <f>G40+G41+G42</f>
        <v>245.3</v>
      </c>
      <c r="H39" s="61">
        <v>25</v>
      </c>
      <c r="I39" s="61">
        <v>25</v>
      </c>
      <c r="J39" s="139">
        <f t="shared" si="2"/>
        <v>10.191602119853242</v>
      </c>
      <c r="K39" s="140">
        <f t="shared" si="3"/>
        <v>100</v>
      </c>
    </row>
    <row r="40" spans="1:11" ht="16.5" customHeight="1" hidden="1">
      <c r="A40" s="113" t="s">
        <v>28</v>
      </c>
      <c r="B40" s="93">
        <v>859</v>
      </c>
      <c r="C40" s="94">
        <v>5</v>
      </c>
      <c r="D40" s="94">
        <v>1</v>
      </c>
      <c r="E40" s="93" t="s">
        <v>63</v>
      </c>
      <c r="F40" s="95">
        <v>0</v>
      </c>
      <c r="G40" s="61"/>
      <c r="H40" s="61">
        <v>0</v>
      </c>
      <c r="I40" s="61">
        <v>0</v>
      </c>
      <c r="J40" s="139" t="e">
        <f t="shared" si="2"/>
        <v>#DIV/0!</v>
      </c>
      <c r="K40" s="140" t="e">
        <f t="shared" si="3"/>
        <v>#DIV/0!</v>
      </c>
    </row>
    <row r="41" spans="1:11" ht="15.75">
      <c r="A41" s="111" t="s">
        <v>6</v>
      </c>
      <c r="B41" s="96">
        <v>859</v>
      </c>
      <c r="C41" s="97">
        <v>5</v>
      </c>
      <c r="D41" s="97">
        <v>3</v>
      </c>
      <c r="E41" s="98" t="s">
        <v>63</v>
      </c>
      <c r="F41" s="99">
        <v>0</v>
      </c>
      <c r="G41" s="127">
        <v>190.3</v>
      </c>
      <c r="H41" s="127">
        <v>25</v>
      </c>
      <c r="I41" s="127">
        <v>25</v>
      </c>
      <c r="J41" s="139">
        <f t="shared" si="2"/>
        <v>13.137151865475563</v>
      </c>
      <c r="K41" s="140">
        <f t="shared" si="3"/>
        <v>100</v>
      </c>
    </row>
    <row r="42" spans="1:11" ht="31.5" customHeight="1">
      <c r="A42" s="114" t="s">
        <v>36</v>
      </c>
      <c r="B42" s="100">
        <v>859</v>
      </c>
      <c r="C42" s="101">
        <v>5</v>
      </c>
      <c r="D42" s="101">
        <v>5</v>
      </c>
      <c r="E42" s="14" t="s">
        <v>63</v>
      </c>
      <c r="F42" s="102">
        <v>0</v>
      </c>
      <c r="G42" s="127">
        <v>55</v>
      </c>
      <c r="H42" s="127">
        <v>0</v>
      </c>
      <c r="I42" s="127">
        <v>0</v>
      </c>
      <c r="J42" s="139">
        <f t="shared" si="2"/>
        <v>0</v>
      </c>
      <c r="K42" s="140" t="e">
        <f t="shared" si="3"/>
        <v>#DIV/0!</v>
      </c>
    </row>
    <row r="43" spans="1:11" ht="31.5">
      <c r="A43" s="117" t="s">
        <v>7</v>
      </c>
      <c r="B43" s="103">
        <v>859</v>
      </c>
      <c r="C43" s="104">
        <v>8</v>
      </c>
      <c r="D43" s="104">
        <v>0</v>
      </c>
      <c r="E43" s="105" t="s">
        <v>62</v>
      </c>
      <c r="F43" s="106">
        <v>0</v>
      </c>
      <c r="G43" s="136">
        <f>G44</f>
        <v>1687.535</v>
      </c>
      <c r="H43" s="129">
        <f>H44</f>
        <v>297.09417</v>
      </c>
      <c r="I43" s="129">
        <f>I44</f>
        <v>220.1667</v>
      </c>
      <c r="J43" s="139">
        <f t="shared" si="2"/>
        <v>13.046644958474934</v>
      </c>
      <c r="K43" s="140">
        <f t="shared" si="3"/>
        <v>74.10670495486329</v>
      </c>
    </row>
    <row r="44" spans="1:11" ht="15.75">
      <c r="A44" s="118" t="s">
        <v>47</v>
      </c>
      <c r="B44" s="90">
        <v>859</v>
      </c>
      <c r="C44" s="89">
        <v>8</v>
      </c>
      <c r="D44" s="89">
        <v>1</v>
      </c>
      <c r="E44" s="90" t="s">
        <v>65</v>
      </c>
      <c r="F44" s="91">
        <v>0</v>
      </c>
      <c r="G44" s="137">
        <v>1687.535</v>
      </c>
      <c r="H44" s="130">
        <v>297.09417</v>
      </c>
      <c r="I44" s="130">
        <v>220.1667</v>
      </c>
      <c r="J44" s="139">
        <f t="shared" si="2"/>
        <v>13.046644958474934</v>
      </c>
      <c r="K44" s="140">
        <f t="shared" si="3"/>
        <v>74.10670495486329</v>
      </c>
    </row>
    <row r="45" spans="1:11" ht="18.75" customHeight="1">
      <c r="A45" s="150" t="s">
        <v>86</v>
      </c>
      <c r="B45" s="147">
        <v>859</v>
      </c>
      <c r="C45" s="148">
        <v>10</v>
      </c>
      <c r="D45" s="148">
        <v>1</v>
      </c>
      <c r="E45" s="151" t="s">
        <v>87</v>
      </c>
      <c r="F45" s="149">
        <v>0</v>
      </c>
      <c r="G45" s="61">
        <f>G46</f>
        <v>85.3</v>
      </c>
      <c r="H45" s="122">
        <f>H46</f>
        <v>46.58522</v>
      </c>
      <c r="I45" s="122">
        <f>I46</f>
        <v>23.29261</v>
      </c>
      <c r="J45" s="139">
        <f t="shared" si="2"/>
        <v>27.306694021101997</v>
      </c>
      <c r="K45" s="140">
        <f t="shared" si="3"/>
        <v>50</v>
      </c>
    </row>
    <row r="46" spans="1:11" ht="15.75">
      <c r="A46" s="152" t="s">
        <v>88</v>
      </c>
      <c r="B46" s="153">
        <v>859</v>
      </c>
      <c r="C46" s="154">
        <v>10</v>
      </c>
      <c r="D46" s="154">
        <v>1</v>
      </c>
      <c r="E46" s="151" t="s">
        <v>89</v>
      </c>
      <c r="F46" s="155">
        <v>0</v>
      </c>
      <c r="G46" s="127">
        <v>85.3</v>
      </c>
      <c r="H46" s="128">
        <v>46.58522</v>
      </c>
      <c r="I46" s="128">
        <v>23.29261</v>
      </c>
      <c r="J46" s="139">
        <f t="shared" si="2"/>
        <v>27.306694021101997</v>
      </c>
      <c r="K46" s="140">
        <f t="shared" si="3"/>
        <v>50</v>
      </c>
    </row>
    <row r="47" spans="1:11" ht="17.25" customHeight="1">
      <c r="A47" s="119" t="s">
        <v>50</v>
      </c>
      <c r="B47" s="107"/>
      <c r="C47" s="107"/>
      <c r="D47" s="107"/>
      <c r="E47" s="107"/>
      <c r="F47" s="107"/>
      <c r="G47" s="138">
        <f>G13+G30+G32+G36+G39+G43+G45</f>
        <v>5289.628000000001</v>
      </c>
      <c r="H47" s="131">
        <f>H13+H30+H32+H36+H39+H43+H45</f>
        <v>849.0066</v>
      </c>
      <c r="I47" s="131">
        <f>I13+I30+I32+I36+I39+I43+I45</f>
        <v>748.7865199999999</v>
      </c>
      <c r="J47" s="139">
        <f t="shared" si="2"/>
        <v>14.155750082992599</v>
      </c>
      <c r="K47" s="140">
        <f t="shared" si="3"/>
        <v>88.19560648880702</v>
      </c>
    </row>
    <row r="48" spans="9:11" ht="12.75">
      <c r="I48" s="5"/>
      <c r="J48" s="134"/>
      <c r="K48" s="135"/>
    </row>
    <row r="49" spans="9:11" ht="12.75">
      <c r="I49" s="5"/>
      <c r="J49" s="134"/>
      <c r="K49" s="135"/>
    </row>
    <row r="50" spans="9:11" ht="12.75">
      <c r="I50" s="5"/>
      <c r="J50" s="134"/>
      <c r="K50" s="135"/>
    </row>
    <row r="51" spans="9:11" ht="12.75">
      <c r="I51" s="5"/>
      <c r="J51" s="134"/>
      <c r="K51" s="135"/>
    </row>
    <row r="52" spans="9:11" ht="12.75">
      <c r="I52" s="5"/>
      <c r="J52" s="134"/>
      <c r="K52" s="135"/>
    </row>
    <row r="53" spans="9:11" ht="12.75">
      <c r="I53" s="5"/>
      <c r="J53" s="134"/>
      <c r="K53" s="135"/>
    </row>
    <row r="54" spans="9:11" ht="12.75">
      <c r="I54" s="5"/>
      <c r="J54" s="134"/>
      <c r="K54" s="135"/>
    </row>
  </sheetData>
  <sheetProtection/>
  <mergeCells count="9">
    <mergeCell ref="A9:K9"/>
    <mergeCell ref="B7:G7"/>
    <mergeCell ref="B8:G8"/>
    <mergeCell ref="B1:K1"/>
    <mergeCell ref="B2:K2"/>
    <mergeCell ref="B3:K3"/>
    <mergeCell ref="B4:K4"/>
    <mergeCell ref="A5:K5"/>
    <mergeCell ref="B6:K6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9.375" style="0" customWidth="1"/>
    <col min="2" max="2" width="70.00390625" style="0" customWidth="1"/>
    <col min="3" max="3" width="12.375" style="0" customWidth="1"/>
  </cols>
  <sheetData>
    <row r="1" spans="1:8" ht="15.75" customHeight="1">
      <c r="A1" s="162" t="s">
        <v>24</v>
      </c>
      <c r="B1" s="162"/>
      <c r="C1" s="162"/>
      <c r="D1" s="2"/>
      <c r="E1" s="2"/>
      <c r="F1" s="2"/>
      <c r="G1" s="2"/>
      <c r="H1" s="2"/>
    </row>
    <row r="2" spans="1:8" ht="13.5" customHeight="1">
      <c r="A2" s="163" t="s">
        <v>32</v>
      </c>
      <c r="B2" s="163"/>
      <c r="C2" s="163"/>
      <c r="D2" s="3"/>
      <c r="E2" s="3"/>
      <c r="F2" s="3"/>
      <c r="G2" s="3"/>
      <c r="H2" s="3"/>
    </row>
    <row r="3" spans="1:8" ht="13.5" customHeight="1">
      <c r="A3" s="163" t="s">
        <v>15</v>
      </c>
      <c r="B3" s="163"/>
      <c r="C3" s="163"/>
      <c r="D3" s="3"/>
      <c r="E3" s="3"/>
      <c r="F3" s="3"/>
      <c r="G3" s="3"/>
      <c r="H3" s="3"/>
    </row>
    <row r="4" spans="1:8" ht="15.75">
      <c r="A4" s="159" t="s">
        <v>16</v>
      </c>
      <c r="B4" s="159"/>
      <c r="C4" s="159"/>
      <c r="D4" s="1"/>
      <c r="E4" s="1"/>
      <c r="F4" s="1"/>
      <c r="G4" s="1"/>
      <c r="H4" s="1"/>
    </row>
    <row r="5" spans="1:8" ht="12.75" customHeight="1">
      <c r="A5" s="159" t="s">
        <v>17</v>
      </c>
      <c r="B5" s="159"/>
      <c r="C5" s="159"/>
      <c r="D5" s="1"/>
      <c r="E5" s="1"/>
      <c r="F5" s="1"/>
      <c r="G5" s="1"/>
      <c r="H5" s="1"/>
    </row>
    <row r="6" spans="1:8" ht="13.5" customHeight="1">
      <c r="A6" s="159" t="s">
        <v>16</v>
      </c>
      <c r="B6" s="159"/>
      <c r="C6" s="159"/>
      <c r="D6" s="1"/>
      <c r="E6" s="1"/>
      <c r="F6" s="1"/>
      <c r="G6" s="1"/>
      <c r="H6" s="1"/>
    </row>
    <row r="7" spans="1:8" ht="12" customHeight="1">
      <c r="A7" s="159" t="s">
        <v>27</v>
      </c>
      <c r="B7" s="159"/>
      <c r="C7" s="159"/>
      <c r="D7" s="1"/>
      <c r="E7" s="1"/>
      <c r="F7" s="1"/>
      <c r="G7" s="1"/>
      <c r="H7" s="1"/>
    </row>
    <row r="8" spans="1:3" ht="15" customHeight="1">
      <c r="A8" s="165"/>
      <c r="B8" s="165"/>
      <c r="C8" s="165"/>
    </row>
    <row r="9" spans="1:3" ht="9.75" customHeight="1">
      <c r="A9" s="1"/>
      <c r="B9" s="1"/>
      <c r="C9" s="1"/>
    </row>
    <row r="10" spans="1:3" ht="15.75">
      <c r="A10" s="164" t="s">
        <v>25</v>
      </c>
      <c r="B10" s="164"/>
      <c r="C10" s="164"/>
    </row>
    <row r="11" spans="1:3" ht="15.75">
      <c r="A11" s="164" t="s">
        <v>46</v>
      </c>
      <c r="B11" s="164"/>
      <c r="C11" s="164"/>
    </row>
    <row r="12" spans="1:3" ht="12.75" customHeight="1">
      <c r="A12" s="18"/>
      <c r="B12" s="18"/>
      <c r="C12" s="17" t="s">
        <v>3</v>
      </c>
    </row>
    <row r="13" spans="1:3" ht="15.75">
      <c r="A13" s="14" t="s">
        <v>18</v>
      </c>
      <c r="B13" s="14" t="s">
        <v>19</v>
      </c>
      <c r="C13" s="14" t="s">
        <v>1</v>
      </c>
    </row>
    <row r="14" spans="1:3" ht="15.75">
      <c r="A14" s="19">
        <v>100</v>
      </c>
      <c r="B14" s="20" t="s">
        <v>2</v>
      </c>
      <c r="C14" s="41">
        <f>Лист1!G13</f>
        <v>1988.393</v>
      </c>
    </row>
    <row r="15" spans="1:3" ht="50.25" customHeight="1">
      <c r="A15" s="21">
        <v>104</v>
      </c>
      <c r="B15" s="15" t="s">
        <v>38</v>
      </c>
      <c r="C15" s="57" t="e">
        <f>Лист1!#REF!</f>
        <v>#REF!</v>
      </c>
    </row>
    <row r="16" spans="1:3" ht="17.25" customHeight="1">
      <c r="A16" s="21">
        <v>104</v>
      </c>
      <c r="B16" s="15" t="s">
        <v>33</v>
      </c>
      <c r="C16" s="57" t="e">
        <f>Лист1!#REF!</f>
        <v>#REF!</v>
      </c>
    </row>
    <row r="17" spans="1:3" ht="15.75" customHeight="1">
      <c r="A17" s="19">
        <v>200</v>
      </c>
      <c r="B17" s="12" t="s">
        <v>39</v>
      </c>
      <c r="C17" s="23">
        <f>C18</f>
        <v>39</v>
      </c>
    </row>
    <row r="18" spans="1:3" ht="20.25" customHeight="1">
      <c r="A18" s="21">
        <v>203</v>
      </c>
      <c r="B18" s="15" t="s">
        <v>34</v>
      </c>
      <c r="C18" s="22">
        <f>Лист1!G23</f>
        <v>39</v>
      </c>
    </row>
    <row r="19" spans="1:3" ht="24.75" customHeight="1">
      <c r="A19" s="19">
        <v>300</v>
      </c>
      <c r="B19" s="12" t="s">
        <v>4</v>
      </c>
      <c r="C19" s="24" t="e">
        <f>C20</f>
        <v>#REF!</v>
      </c>
    </row>
    <row r="20" spans="1:3" ht="31.5" customHeight="1">
      <c r="A20" s="21">
        <v>309</v>
      </c>
      <c r="B20" s="16" t="s">
        <v>35</v>
      </c>
      <c r="C20" s="25" t="e">
        <f>Лист1!#REF!</f>
        <v>#REF!</v>
      </c>
    </row>
    <row r="21" spans="1:3" ht="18" customHeight="1">
      <c r="A21" s="19">
        <v>400</v>
      </c>
      <c r="B21" s="12" t="s">
        <v>30</v>
      </c>
      <c r="C21" s="23">
        <f>Лист1!G32</f>
        <v>5</v>
      </c>
    </row>
    <row r="22" spans="1:3" ht="18" customHeight="1">
      <c r="A22" s="21">
        <v>405</v>
      </c>
      <c r="B22" s="15" t="s">
        <v>43</v>
      </c>
      <c r="C22" s="22" t="e">
        <f>Лист1!#REF!</f>
        <v>#REF!</v>
      </c>
    </row>
    <row r="23" spans="1:3" ht="15.75">
      <c r="A23" s="19">
        <v>500</v>
      </c>
      <c r="B23" s="26" t="s">
        <v>20</v>
      </c>
      <c r="C23" s="41" t="e">
        <f>C24+C29+C33</f>
        <v>#REF!</v>
      </c>
    </row>
    <row r="24" spans="1:3" ht="15.75">
      <c r="A24" s="50">
        <v>501</v>
      </c>
      <c r="B24" s="55" t="s">
        <v>31</v>
      </c>
      <c r="C24" s="45">
        <f>Лист1!G35</f>
        <v>5</v>
      </c>
    </row>
    <row r="25" spans="1:3" ht="15.75">
      <c r="A25" s="49" t="s">
        <v>23</v>
      </c>
      <c r="B25" s="46" t="s">
        <v>40</v>
      </c>
      <c r="C25" s="51" t="e">
        <f>Лист1!#REF!</f>
        <v>#REF!</v>
      </c>
    </row>
    <row r="26" spans="1:3" ht="15.75">
      <c r="A26" s="43" t="s">
        <v>23</v>
      </c>
      <c r="B26" s="46" t="s">
        <v>42</v>
      </c>
      <c r="C26" s="47" t="e">
        <f>Лист1!#REF!</f>
        <v>#REF!</v>
      </c>
    </row>
    <row r="27" spans="1:3" ht="15.75">
      <c r="A27" s="56" t="s">
        <v>23</v>
      </c>
      <c r="B27" s="46" t="s">
        <v>41</v>
      </c>
      <c r="C27" s="47" t="e">
        <f>Лист1!#REF!</f>
        <v>#REF!</v>
      </c>
    </row>
    <row r="28" spans="1:3" ht="15.75">
      <c r="A28" s="30" t="s">
        <v>23</v>
      </c>
      <c r="B28" s="44" t="s">
        <v>45</v>
      </c>
      <c r="C28" s="48" t="e">
        <f>Лист1!#REF!</f>
        <v>#REF!</v>
      </c>
    </row>
    <row r="29" spans="1:3" ht="15.75">
      <c r="A29" s="28">
        <v>503</v>
      </c>
      <c r="B29" s="54" t="s">
        <v>6</v>
      </c>
      <c r="C29" s="52">
        <f>Лист1!G36</f>
        <v>1137.5</v>
      </c>
    </row>
    <row r="30" spans="1:3" ht="15.75">
      <c r="A30" s="29" t="s">
        <v>23</v>
      </c>
      <c r="B30" s="53" t="s">
        <v>21</v>
      </c>
      <c r="C30" s="58" t="e">
        <f>Лист1!#REF!</f>
        <v>#REF!</v>
      </c>
    </row>
    <row r="31" spans="1:3" ht="15.75">
      <c r="A31" s="29" t="s">
        <v>23</v>
      </c>
      <c r="B31" s="53" t="s">
        <v>44</v>
      </c>
      <c r="C31" s="58" t="e">
        <f>Лист1!#REF!</f>
        <v>#REF!</v>
      </c>
    </row>
    <row r="32" spans="1:3" ht="18.75" customHeight="1">
      <c r="A32" s="29" t="s">
        <v>23</v>
      </c>
      <c r="B32" s="31" t="s">
        <v>22</v>
      </c>
      <c r="C32" s="42" t="e">
        <f>Лист1!#REF!</f>
        <v>#REF!</v>
      </c>
    </row>
    <row r="33" spans="1:3" ht="21" customHeight="1">
      <c r="A33" s="21">
        <v>505</v>
      </c>
      <c r="B33" s="26" t="s">
        <v>36</v>
      </c>
      <c r="C33" s="32" t="e">
        <f>Лист1!#REF!</f>
        <v>#REF!</v>
      </c>
    </row>
    <row r="34" spans="1:3" ht="27" customHeight="1">
      <c r="A34" s="33">
        <v>800</v>
      </c>
      <c r="B34" s="34" t="s">
        <v>7</v>
      </c>
      <c r="C34" s="59">
        <f>C36</f>
        <v>245.3</v>
      </c>
    </row>
    <row r="35" spans="1:3" ht="32.25" customHeight="1">
      <c r="A35" s="35"/>
      <c r="B35" s="36" t="s">
        <v>8</v>
      </c>
      <c r="C35" s="37">
        <v>24</v>
      </c>
    </row>
    <row r="36" spans="1:3" ht="18.75" customHeight="1">
      <c r="A36" s="38">
        <v>801</v>
      </c>
      <c r="B36" s="39" t="s">
        <v>47</v>
      </c>
      <c r="C36" s="60">
        <f>Лист1!G39</f>
        <v>245.3</v>
      </c>
    </row>
    <row r="37" spans="1:3" ht="33" customHeight="1">
      <c r="A37" s="35"/>
      <c r="B37" s="27" t="s">
        <v>9</v>
      </c>
      <c r="C37" s="40">
        <v>24</v>
      </c>
    </row>
    <row r="38" spans="1:3" ht="15.75">
      <c r="A38" s="19">
        <v>900</v>
      </c>
      <c r="B38" s="12" t="s">
        <v>10</v>
      </c>
      <c r="C38" s="61">
        <f>C39</f>
        <v>190.3</v>
      </c>
    </row>
    <row r="39" spans="1:3" ht="15.75">
      <c r="A39" s="21">
        <v>908</v>
      </c>
      <c r="B39" s="15" t="s">
        <v>11</v>
      </c>
      <c r="C39" s="57">
        <f>Лист1!G41</f>
        <v>190.3</v>
      </c>
    </row>
    <row r="40" spans="1:3" ht="15.75">
      <c r="A40" s="19">
        <v>1100</v>
      </c>
      <c r="B40" s="12" t="s">
        <v>13</v>
      </c>
      <c r="C40" s="24" t="e">
        <f>C41</f>
        <v>#REF!</v>
      </c>
    </row>
    <row r="41" spans="1:3" ht="15.75">
      <c r="A41" s="21">
        <v>1104</v>
      </c>
      <c r="B41" s="15" t="s">
        <v>12</v>
      </c>
      <c r="C41" s="25" t="e">
        <f>Лист1!#REF!</f>
        <v>#REF!</v>
      </c>
    </row>
    <row r="42" spans="1:3" ht="16.5" customHeight="1">
      <c r="A42" s="4"/>
      <c r="B42" s="20" t="s">
        <v>14</v>
      </c>
      <c r="C42" s="41" t="e">
        <f>C14+C17+C19+C21+C23+C34+C38+C40</f>
        <v>#REF!</v>
      </c>
    </row>
    <row r="43" spans="1:4" ht="15">
      <c r="A43" s="7"/>
      <c r="B43" s="6"/>
      <c r="C43" s="8"/>
      <c r="D43" s="5"/>
    </row>
    <row r="44" spans="1:3" ht="12.75">
      <c r="A44" s="5"/>
      <c r="B44" s="5"/>
      <c r="C44" s="5"/>
    </row>
  </sheetData>
  <sheetProtection/>
  <mergeCells count="10">
    <mergeCell ref="A1:C1"/>
    <mergeCell ref="A2:C2"/>
    <mergeCell ref="A3:C3"/>
    <mergeCell ref="A4:C4"/>
    <mergeCell ref="A11:C11"/>
    <mergeCell ref="A5:C5"/>
    <mergeCell ref="A6:C6"/>
    <mergeCell ref="A7:C7"/>
    <mergeCell ref="A8:C8"/>
    <mergeCell ref="A10:C10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2014-05-29T06:40:58Z</cp:lastPrinted>
  <dcterms:created xsi:type="dcterms:W3CDTF">2008-10-21T06:27:26Z</dcterms:created>
  <dcterms:modified xsi:type="dcterms:W3CDTF">2014-05-29T06:41:00Z</dcterms:modified>
  <cp:category/>
  <cp:version/>
  <cp:contentType/>
  <cp:contentStatus/>
</cp:coreProperties>
</file>