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<sst xmlns="http://schemas.openxmlformats.org/spreadsheetml/2006/main" count="85" uniqueCount="82">
  <si>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</si>
  <si>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</si>
  <si>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</si>
  <si>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</si>
  <si>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</si>
  <si>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</si>
  <si>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Наименование показателей</t>
  </si>
  <si>
    <t>Код</t>
  </si>
  <si>
    <t>Налог на доходы физических лиц</t>
  </si>
  <si>
    <t>тыс. руб.</t>
  </si>
  <si>
    <t xml:space="preserve">ВСЕГО ДОХОДОВ </t>
  </si>
  <si>
    <t>Приложение 1</t>
  </si>
  <si>
    <t>муниципального образования</t>
  </si>
  <si>
    <t>"Подкуровское сельское поселение"</t>
  </si>
  <si>
    <t>Земельный налог</t>
  </si>
  <si>
    <t>к решению Совета депутатов</t>
  </si>
  <si>
    <t xml:space="preserve"> 2 00 00000 00 0000 000</t>
  </si>
  <si>
    <t xml:space="preserve"> 1 13 00000 00 0000 000</t>
  </si>
  <si>
    <t xml:space="preserve"> 1 11 05035 10 0000 120</t>
  </si>
  <si>
    <t xml:space="preserve"> 1 11 00000 00 0000 000</t>
  </si>
  <si>
    <t xml:space="preserve"> 1 06 06023 10 0000 110</t>
  </si>
  <si>
    <t xml:space="preserve"> 1 06 06013 10 0000 110</t>
  </si>
  <si>
    <t xml:space="preserve"> 1 06 06000 00 0000 110</t>
  </si>
  <si>
    <t xml:space="preserve"> 1 06 01030 10 0000 110</t>
  </si>
  <si>
    <t xml:space="preserve"> 1 06 00000 00 0000 110</t>
  </si>
  <si>
    <t>1 01 02020 01 0000 110</t>
  </si>
  <si>
    <t xml:space="preserve"> 1 01 02000 01 0000 110</t>
  </si>
  <si>
    <t xml:space="preserve"> 1 01 00000 00 0000 000</t>
  </si>
  <si>
    <t xml:space="preserve"> 1 00 00000 00 0000 000</t>
  </si>
  <si>
    <t>Доходы от оказания платных услуг и компенсации затрат государства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</si>
  <si>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</si>
  <si>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2 02 03015 10 0000 151</t>
  </si>
  <si>
    <t>Прочие субсидии бюджетам поселений</t>
  </si>
  <si>
    <t>1 14 06014 10 0000 430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</si>
  <si>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</si>
  <si>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</si>
  <si>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</si>
  <si>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"Об исполнении бюджета муниципального образования</t>
  </si>
  <si>
    <t>План на год</t>
  </si>
  <si>
    <t>% к плану на год</t>
  </si>
  <si>
    <t>Раздел 1. Доходы</t>
  </si>
  <si>
    <t xml:space="preserve">"Подкуровское сельское поселение" </t>
  </si>
  <si>
    <t>1 01 02010 01 0000 110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</si>
  <si>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 Налогового кодекса Российской Федерации</t>
  </si>
  <si>
    <t>Налог на доходы физических лиц с доходов, полученных от осуществления облагаемых по налоговой ставке, устанавливаемой пунктом 1 статьей 224 Налогового кодекса РФ</t>
  </si>
  <si>
    <t>Налог на доходы фических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</si>
  <si>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</si>
  <si>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 xml:space="preserve">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</si>
  <si>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</si>
  <si>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</si>
  <si>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</si>
  <si>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</si>
  <si>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</si>
  <si>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</si>
  <si>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</si>
  <si>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1 11 05013 10 0000 120</t>
  </si>
  <si>
    <t>Прочие доходы от оказания платных услуг получателями средств бюджетов поселений</t>
  </si>
  <si>
    <t xml:space="preserve"> 1 13 01995 10 0000 130</t>
  </si>
  <si>
    <t>дотация на выравнивание бюджетной обеспеченности за счет фонда финансовой поддержки</t>
  </si>
  <si>
    <t>за счет субвенций на осуществление переданных органам местного самоуправления государственных полномочий по расчету и предоставления дотаций поселениям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</si>
  <si>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</si>
  <si>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и автономных учреждений)  </t>
  </si>
  <si>
    <t xml:space="preserve"> 2 02 01001 10 0000 151</t>
  </si>
  <si>
    <t>2 02 02041 10 0000 151</t>
  </si>
  <si>
    <t xml:space="preserve"> 2 02 02999 10 0000 151</t>
  </si>
  <si>
    <t>ЗАДОЛЖЕННОСТЬ И ПЕРЕРАСЧЕТЫ ПО ОТМЕНЕННЫМ НАЛОГАМ, СБОРАМ И ИНЫМ ОБЯЗАТЕЛЬНЫМ ПЛАТЕЖАМ</t>
  </si>
  <si>
    <t>1 09 00000 00 0000 000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</si>
  <si>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</si>
  <si>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</si>
  <si>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Прочие неналоговые доходы</t>
  </si>
  <si>
    <t>Земельный налог, взимаемый по ставкам, установленным подпунктом 1 пункта 1 статьи 394 Налогового кодекса Российской Федерации и применяемый к объектам налогообложения, расположенным в границах поселения</t>
  </si>
  <si>
    <t>Земельный налог, взимаемый по ставкам, установленным в  соответствии с подпунктом 2 пункта 1 статьи 394 Налогового кодекса Российской Федерации и применяемый к объектам налогообложения, расположенным в границах поселения</t>
  </si>
  <si>
    <t>Итого собственных доходов</t>
  </si>
  <si>
    <t>1 17 05050 10 0000 180</t>
  </si>
  <si>
    <t>Дотации бюджетной обеспеченности на выравнивание  бюджетной обеспеченности</t>
  </si>
  <si>
    <t>План на 2 квартал</t>
  </si>
  <si>
    <t>Исполнено за  2 квартал</t>
  </si>
  <si>
    <t>% к плану на 2 квартал</t>
  </si>
  <si>
    <t xml:space="preserve">  за 2 квартал 2013 года"</t>
  </si>
  <si>
    <t>Показатели исполнения бюджета муниципального образования "Подкуровское сельское поселение" за 2 квартал  2013 года по доходам по кодам классификации доходов бюджетов, по группам, подгруппам, статьям, подстатьям, элементам, подвидам доходов, классификация операций сектора органов местного сапмоуправления, относящихся к доходам бюджетов</t>
  </si>
  <si>
    <t>Субвенции бюджетам поселений на выполнение передаваемых полномочий субъектов Российской Федерации</t>
  </si>
  <si>
    <t>2 02 03024 10 0000 151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</si>
</sst>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000"/>
    <numFmt numFmtId="170" formatCode="#,##0.0"/>
    <numFmt numFmtId="171" formatCode="0.0"/>
    <numFmt numFmtId="172" formatCode="#,##0.000"/>
    <numFmt numFmtId="173" formatCode="#,##0.0000"/>
    <numFmt numFmtId="174" formatCode="#,##0.00000"/>
    <numFmt numFmtId="175" formatCode="0.000"/>
    <numFmt numFmtId="176" formatCode="#,##0.0_р_."/>
    <numFmt numFmtId="177" formatCode="0.00000"/>
    <numFmt numFmtId="178" formatCode="#,##0.00_р_.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170" fontId="9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70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/>
    </xf>
    <xf numFmtId="171" fontId="9" fillId="0" borderId="11" xfId="0" applyNumberFormat="1" applyFont="1" applyBorder="1" applyAlignment="1">
      <alignment horizontal="center" vertical="center"/>
    </xf>
    <xf numFmtId="171" fontId="0" fillId="0" borderId="11" xfId="0" applyNumberFormat="1" applyFont="1" applyBorder="1" applyAlignment="1">
      <alignment horizontal="center" vertical="center"/>
    </xf>
    <xf numFmtId="171" fontId="7" fillId="0" borderId="11" xfId="0" applyNumberFormat="1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70" fontId="10" fillId="0" borderId="13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1" fontId="10" fillId="0" borderId="11" xfId="0" applyNumberFormat="1" applyFont="1" applyBorder="1" applyAlignment="1">
      <alignment horizontal="center" vertical="center" wrapText="1"/>
    </xf>
    <xf numFmtId="171" fontId="0" fillId="0" borderId="11" xfId="0" applyNumberFormat="1" applyBorder="1" applyAlignment="1">
      <alignment horizontal="center" vertical="center"/>
    </xf>
    <xf numFmtId="171" fontId="10" fillId="0" borderId="13" xfId="0" applyNumberFormat="1" applyFont="1" applyBorder="1" applyAlignment="1">
      <alignment horizontal="center" vertical="center"/>
    </xf>
    <xf numFmtId="170" fontId="10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71" fontId="6" fillId="0" borderId="11" xfId="0" applyNumberFormat="1" applyFont="1" applyBorder="1" applyAlignment="1">
      <alignment horizontal="center" vertical="center"/>
    </xf>
    <xf numFmtId="171" fontId="5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71" fontId="9" fillId="0" borderId="1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pane ySplit="12" topLeftCell="A44" activePane="bottomLeft" state="frozen"/>
      <selection pane="topLeft" activeCell="A1" sqref="A1"/>
      <selection pane="bottomLeft" activeCell="D44" sqref="D44"/>
    </sheetView>
  </sheetViews>
  <sheetFormatPr defaultColWidth="9.00390625" defaultRowHeight="12.75"/>
  <cols>
    <col min="1" max="1" width="33.625" style="0" customWidth="1"/>
    <col min="2" max="2" width="20.75390625" style="0" customWidth="1"/>
    <col min="3" max="3" width="9.375" style="0" customWidth="1"/>
    <col min="4" max="4" width="9.875" style="0" customWidth="1"/>
    <col min="5" max="5" width="11.375" style="0" customWidth="1"/>
    <col min="6" max="6" width="8.00390625" style="0" customWidth="1"/>
    <col min="7" max="7" width="9.375" style="0" customWidth="1"/>
  </cols>
  <sheetData>
    <row r="1" spans="1:7" ht="14.25" customHeight="1">
      <c r="A1" s="1"/>
      <c r="B1" s="1"/>
      <c r="C1" s="1"/>
      <c r="D1" s="53" t="s">
        <v>11</v>
      </c>
      <c r="E1" s="53"/>
      <c r="F1" s="53"/>
      <c r="G1" s="53"/>
    </row>
    <row r="2" spans="1:7" ht="14.25" customHeight="1">
      <c r="A2" s="1"/>
      <c r="B2" s="1"/>
      <c r="C2" s="1"/>
      <c r="D2" s="53" t="s">
        <v>15</v>
      </c>
      <c r="E2" s="53"/>
      <c r="F2" s="53"/>
      <c r="G2" s="53"/>
    </row>
    <row r="3" spans="1:7" ht="14.25" customHeight="1">
      <c r="A3" s="1"/>
      <c r="B3" s="1"/>
      <c r="C3" s="1"/>
      <c r="D3" s="53" t="s">
        <v>12</v>
      </c>
      <c r="E3" s="53"/>
      <c r="F3" s="53"/>
      <c r="G3" s="53"/>
    </row>
    <row r="4" spans="1:7" ht="14.25" customHeight="1">
      <c r="A4" s="1"/>
      <c r="B4" s="1"/>
      <c r="C4" s="1"/>
      <c r="D4" s="53" t="s">
        <v>13</v>
      </c>
      <c r="E4" s="53"/>
      <c r="F4" s="53"/>
      <c r="G4" s="53"/>
    </row>
    <row r="5" spans="1:7" ht="14.25" customHeight="1">
      <c r="A5" s="1"/>
      <c r="B5" s="1"/>
      <c r="C5" s="1"/>
      <c r="D5" s="53" t="s">
        <v>37</v>
      </c>
      <c r="E5" s="53"/>
      <c r="F5" s="53"/>
      <c r="G5" s="53"/>
    </row>
    <row r="6" spans="1:7" ht="12" customHeight="1">
      <c r="A6" s="1"/>
      <c r="B6" s="1"/>
      <c r="C6" s="1"/>
      <c r="D6" s="53" t="s">
        <v>41</v>
      </c>
      <c r="E6" s="53"/>
      <c r="F6" s="53"/>
      <c r="G6" s="53"/>
    </row>
    <row r="7" spans="1:7" ht="12" customHeight="1">
      <c r="A7" s="1"/>
      <c r="B7" s="1"/>
      <c r="C7" s="1"/>
      <c r="D7" s="53" t="s">
        <v>78</v>
      </c>
      <c r="E7" s="53"/>
      <c r="F7" s="53"/>
      <c r="G7" s="53"/>
    </row>
    <row r="8" spans="1:6" ht="0.75" customHeight="1">
      <c r="A8" s="2"/>
      <c r="B8" s="54"/>
      <c r="C8" s="54"/>
      <c r="D8" s="54"/>
      <c r="E8" s="54"/>
      <c r="F8" s="54"/>
    </row>
    <row r="9" spans="1:7" ht="62.25" customHeight="1">
      <c r="A9" s="52" t="s">
        <v>79</v>
      </c>
      <c r="B9" s="52"/>
      <c r="C9" s="52"/>
      <c r="D9" s="52"/>
      <c r="E9" s="52"/>
      <c r="F9" s="52"/>
      <c r="G9" s="52"/>
    </row>
    <row r="10" ht="14.25" customHeight="1">
      <c r="G10" s="5" t="s">
        <v>9</v>
      </c>
    </row>
    <row r="11" spans="1:7" ht="38.25">
      <c r="A11" s="19" t="s">
        <v>6</v>
      </c>
      <c r="B11" s="20" t="s">
        <v>7</v>
      </c>
      <c r="C11" s="20" t="s">
        <v>38</v>
      </c>
      <c r="D11" s="20" t="s">
        <v>75</v>
      </c>
      <c r="E11" s="45" t="s">
        <v>76</v>
      </c>
      <c r="F11" s="20" t="s">
        <v>39</v>
      </c>
      <c r="G11" s="20" t="s">
        <v>77</v>
      </c>
    </row>
    <row r="12" spans="1:7" ht="12.75">
      <c r="A12" s="6">
        <v>1</v>
      </c>
      <c r="B12" s="7">
        <v>2</v>
      </c>
      <c r="C12" s="7">
        <v>3</v>
      </c>
      <c r="D12" s="7">
        <v>4</v>
      </c>
      <c r="E12" s="49">
        <v>5</v>
      </c>
      <c r="F12" s="7">
        <v>6</v>
      </c>
      <c r="G12" s="17">
        <v>7</v>
      </c>
    </row>
    <row r="13" spans="1:7" ht="12.75">
      <c r="A13" s="8" t="s">
        <v>40</v>
      </c>
      <c r="B13" s="7"/>
      <c r="C13" s="7"/>
      <c r="D13" s="7"/>
      <c r="E13" s="24"/>
      <c r="F13" s="7"/>
      <c r="G13" s="18"/>
    </row>
    <row r="14" spans="1:7" ht="28.5" customHeight="1">
      <c r="A14" s="9" t="s">
        <v>0</v>
      </c>
      <c r="B14" s="20" t="s">
        <v>28</v>
      </c>
      <c r="C14" s="10">
        <f>C15+C21+C24+C26+C29+C31+C34+C36</f>
        <v>2431.2</v>
      </c>
      <c r="D14" s="10">
        <f>D15+D21+D24+D26+D29+D31+D34+D36</f>
        <v>944.9</v>
      </c>
      <c r="E14" s="22">
        <f>E15+E21+E24+E26+E29+E31+E34+E36+E38</f>
        <v>1168.20011</v>
      </c>
      <c r="F14" s="22">
        <f>E14/C14*100</f>
        <v>48.05035003290556</v>
      </c>
      <c r="G14" s="23">
        <f>E14/D14*100</f>
        <v>123.63214202561117</v>
      </c>
    </row>
    <row r="15" spans="1:7" ht="14.25" customHeight="1">
      <c r="A15" s="11" t="s">
        <v>1</v>
      </c>
      <c r="B15" s="20" t="s">
        <v>27</v>
      </c>
      <c r="C15" s="10">
        <f>C16</f>
        <v>1131.3999999999999</v>
      </c>
      <c r="D15" s="10">
        <f>D16</f>
        <v>530.1999999999999</v>
      </c>
      <c r="E15" s="22">
        <f>E16</f>
        <v>603.5</v>
      </c>
      <c r="F15" s="22">
        <f aca="true" t="shared" si="0" ref="F15:F48">E15/C15*100</f>
        <v>53.3409934594308</v>
      </c>
      <c r="G15" s="23">
        <f aca="true" t="shared" si="1" ref="G15:G48">E15/D15*100</f>
        <v>113.82497170878916</v>
      </c>
    </row>
    <row r="16" spans="1:7" ht="14.25" customHeight="1">
      <c r="A16" s="12" t="s">
        <v>8</v>
      </c>
      <c r="B16" s="15" t="s">
        <v>26</v>
      </c>
      <c r="C16" s="13">
        <f>C17+C18+C19+C20</f>
        <v>1131.3999999999999</v>
      </c>
      <c r="D16" s="13">
        <f>D17+D18+D19+D20</f>
        <v>530.1999999999999</v>
      </c>
      <c r="E16" s="23">
        <f>E17+E18+E19+E20</f>
        <v>603.5</v>
      </c>
      <c r="F16" s="22">
        <f t="shared" si="0"/>
        <v>53.3409934594308</v>
      </c>
      <c r="G16" s="23">
        <f t="shared" si="1"/>
        <v>113.82497170878916</v>
      </c>
    </row>
    <row r="17" spans="1:7" ht="27" customHeight="1">
      <c r="A17" s="12" t="s">
        <v>43</v>
      </c>
      <c r="B17" s="15" t="s">
        <v>42</v>
      </c>
      <c r="C17" s="13">
        <v>1121.1</v>
      </c>
      <c r="D17" s="13">
        <v>528.3</v>
      </c>
      <c r="E17" s="23">
        <v>601.6</v>
      </c>
      <c r="F17" s="22">
        <f t="shared" si="0"/>
        <v>53.661582374453666</v>
      </c>
      <c r="G17" s="23">
        <f t="shared" si="1"/>
        <v>113.87469240961576</v>
      </c>
    </row>
    <row r="18" spans="1:7" ht="52.5" customHeight="1">
      <c r="A18" s="12" t="s">
        <v>44</v>
      </c>
      <c r="B18" s="15" t="s">
        <v>25</v>
      </c>
      <c r="C18" s="13">
        <v>8</v>
      </c>
      <c r="D18" s="13">
        <v>0.7</v>
      </c>
      <c r="E18" s="23">
        <v>0.7</v>
      </c>
      <c r="F18" s="22">
        <f t="shared" si="0"/>
        <v>8.75</v>
      </c>
      <c r="G18" s="23">
        <f t="shared" si="1"/>
        <v>100</v>
      </c>
    </row>
    <row r="19" spans="1:7" ht="53.25" customHeight="1">
      <c r="A19" s="27" t="s">
        <v>45</v>
      </c>
      <c r="B19" s="15" t="s">
        <v>46</v>
      </c>
      <c r="C19" s="26">
        <v>0.3</v>
      </c>
      <c r="D19" s="13">
        <v>0.8</v>
      </c>
      <c r="E19" s="23">
        <v>0.8</v>
      </c>
      <c r="F19" s="22">
        <f t="shared" si="0"/>
        <v>266.6666666666667</v>
      </c>
      <c r="G19" s="23">
        <f t="shared" si="1"/>
        <v>100</v>
      </c>
    </row>
    <row r="20" spans="1:7" ht="152.25" customHeight="1">
      <c r="A20" s="27" t="s">
        <v>48</v>
      </c>
      <c r="B20" s="28" t="s">
        <v>47</v>
      </c>
      <c r="C20" s="35">
        <v>2</v>
      </c>
      <c r="D20" s="13">
        <v>0.4</v>
      </c>
      <c r="E20" s="23">
        <v>0.4</v>
      </c>
      <c r="F20" s="22">
        <f t="shared" si="0"/>
        <v>20</v>
      </c>
      <c r="G20" s="23">
        <f t="shared" si="1"/>
        <v>100</v>
      </c>
    </row>
    <row r="21" spans="1:7" ht="0.75" customHeight="1">
      <c r="A21" s="30" t="s">
        <v>50</v>
      </c>
      <c r="B21" s="20" t="s">
        <v>49</v>
      </c>
      <c r="C21" s="36">
        <f>C22</f>
        <v>0</v>
      </c>
      <c r="D21" s="13">
        <v>0</v>
      </c>
      <c r="E21" s="23"/>
      <c r="F21" s="22" t="e">
        <f t="shared" si="0"/>
        <v>#DIV/0!</v>
      </c>
      <c r="G21" s="23" t="e">
        <f t="shared" si="1"/>
        <v>#DIV/0!</v>
      </c>
    </row>
    <row r="22" spans="1:7" ht="12" customHeight="1" hidden="1">
      <c r="A22" s="27" t="s">
        <v>52</v>
      </c>
      <c r="B22" s="15" t="s">
        <v>51</v>
      </c>
      <c r="C22" s="35"/>
      <c r="D22" s="16">
        <v>0</v>
      </c>
      <c r="E22" s="22"/>
      <c r="F22" s="22" t="e">
        <f t="shared" si="0"/>
        <v>#DIV/0!</v>
      </c>
      <c r="G22" s="23" t="e">
        <f t="shared" si="1"/>
        <v>#DIV/0!</v>
      </c>
    </row>
    <row r="23" spans="1:7" ht="12.75" customHeight="1" hidden="1">
      <c r="A23" s="27" t="s">
        <v>52</v>
      </c>
      <c r="B23" s="15" t="s">
        <v>53</v>
      </c>
      <c r="C23" s="26"/>
      <c r="D23" s="14">
        <v>0</v>
      </c>
      <c r="E23" s="23"/>
      <c r="F23" s="22" t="e">
        <f t="shared" si="0"/>
        <v>#DIV/0!</v>
      </c>
      <c r="G23" s="23" t="e">
        <f t="shared" si="1"/>
        <v>#DIV/0!</v>
      </c>
    </row>
    <row r="24" spans="1:7" ht="13.5" customHeight="1">
      <c r="A24" s="30" t="s">
        <v>2</v>
      </c>
      <c r="B24" s="20" t="s">
        <v>24</v>
      </c>
      <c r="C24" s="50">
        <f>172.5</f>
        <v>172.5</v>
      </c>
      <c r="D24" s="13">
        <f>D25</f>
        <v>19.5</v>
      </c>
      <c r="E24" s="13">
        <f>E25</f>
        <v>41.1</v>
      </c>
      <c r="F24" s="22">
        <f t="shared" si="0"/>
        <v>23.82608695652174</v>
      </c>
      <c r="G24" s="23">
        <f t="shared" si="1"/>
        <v>210.76923076923077</v>
      </c>
    </row>
    <row r="25" spans="1:7" ht="12.75" customHeight="1">
      <c r="A25" s="27" t="s">
        <v>54</v>
      </c>
      <c r="B25" s="15" t="s">
        <v>23</v>
      </c>
      <c r="C25" s="51">
        <v>172.5</v>
      </c>
      <c r="D25" s="13">
        <v>19.5</v>
      </c>
      <c r="E25" s="13">
        <v>41.1</v>
      </c>
      <c r="F25" s="22">
        <f t="shared" si="0"/>
        <v>23.82608695652174</v>
      </c>
      <c r="G25" s="23">
        <f t="shared" si="1"/>
        <v>210.76923076923077</v>
      </c>
    </row>
    <row r="26" spans="1:7" ht="13.5" customHeight="1">
      <c r="A26" s="9" t="s">
        <v>14</v>
      </c>
      <c r="B26" s="15" t="s">
        <v>22</v>
      </c>
      <c r="C26" s="10">
        <f>C28+C27</f>
        <v>719.3</v>
      </c>
      <c r="D26" s="10">
        <f>D28+D27</f>
        <v>227.20000000000002</v>
      </c>
      <c r="E26" s="22">
        <f>E28+E27</f>
        <v>247.20000000000002</v>
      </c>
      <c r="F26" s="22">
        <f t="shared" si="0"/>
        <v>34.36674544696233</v>
      </c>
      <c r="G26" s="23">
        <f t="shared" si="1"/>
        <v>108.80281690140845</v>
      </c>
    </row>
    <row r="27" spans="1:7" ht="76.5" customHeight="1">
      <c r="A27" s="12" t="s">
        <v>70</v>
      </c>
      <c r="B27" s="15" t="s">
        <v>21</v>
      </c>
      <c r="C27" s="13">
        <v>619.3</v>
      </c>
      <c r="D27" s="13">
        <v>148.8</v>
      </c>
      <c r="E27" s="23">
        <v>168.8</v>
      </c>
      <c r="F27" s="22">
        <f t="shared" si="0"/>
        <v>27.256580009688363</v>
      </c>
      <c r="G27" s="23">
        <f t="shared" si="1"/>
        <v>113.44086021505375</v>
      </c>
    </row>
    <row r="28" spans="1:7" ht="75.75" customHeight="1">
      <c r="A28" s="12" t="s">
        <v>71</v>
      </c>
      <c r="B28" s="15" t="s">
        <v>20</v>
      </c>
      <c r="C28" s="13">
        <v>100</v>
      </c>
      <c r="D28" s="13">
        <v>78.4</v>
      </c>
      <c r="E28" s="23">
        <v>78.4</v>
      </c>
      <c r="F28" s="22">
        <f t="shared" si="0"/>
        <v>78.4</v>
      </c>
      <c r="G28" s="23">
        <f t="shared" si="1"/>
        <v>100</v>
      </c>
    </row>
    <row r="29" spans="1:7" ht="0.75" customHeight="1" hidden="1">
      <c r="A29" s="33" t="s">
        <v>65</v>
      </c>
      <c r="B29" s="32" t="s">
        <v>66</v>
      </c>
      <c r="C29" s="16">
        <v>0</v>
      </c>
      <c r="D29" s="10">
        <f>D30</f>
        <v>0</v>
      </c>
      <c r="E29" s="22">
        <f>E30</f>
        <v>0.00011</v>
      </c>
      <c r="F29" s="22" t="e">
        <f t="shared" si="0"/>
        <v>#DIV/0!</v>
      </c>
      <c r="G29" s="23" t="e">
        <f t="shared" si="1"/>
        <v>#DIV/0!</v>
      </c>
    </row>
    <row r="30" spans="1:7" s="34" customFormat="1" ht="1.5" customHeight="1" hidden="1">
      <c r="A30" s="44" t="s">
        <v>67</v>
      </c>
      <c r="B30" s="43" t="s">
        <v>68</v>
      </c>
      <c r="C30" s="14">
        <v>0</v>
      </c>
      <c r="D30" s="13">
        <v>0</v>
      </c>
      <c r="E30" s="22">
        <v>0.00011</v>
      </c>
      <c r="F30" s="22" t="e">
        <f t="shared" si="0"/>
        <v>#DIV/0!</v>
      </c>
      <c r="G30" s="23" t="e">
        <f t="shared" si="1"/>
        <v>#DIV/0!</v>
      </c>
    </row>
    <row r="31" spans="1:7" ht="40.5" customHeight="1">
      <c r="A31" s="9" t="s">
        <v>3</v>
      </c>
      <c r="B31" s="20" t="s">
        <v>19</v>
      </c>
      <c r="C31" s="10">
        <f>C32+C33</f>
        <v>341.9</v>
      </c>
      <c r="D31" s="10">
        <f>D32+D33</f>
        <v>144.8</v>
      </c>
      <c r="E31" s="22">
        <f>E32+E33</f>
        <v>240.2</v>
      </c>
      <c r="F31" s="22">
        <f t="shared" si="0"/>
        <v>70.25446036852881</v>
      </c>
      <c r="G31" s="23">
        <f t="shared" si="1"/>
        <v>165.88397790055248</v>
      </c>
    </row>
    <row r="32" spans="1:7" ht="103.5" customHeight="1">
      <c r="A32" s="12" t="s">
        <v>4</v>
      </c>
      <c r="B32" s="15" t="s">
        <v>55</v>
      </c>
      <c r="C32" s="13">
        <v>177.5</v>
      </c>
      <c r="D32" s="13">
        <v>72.1</v>
      </c>
      <c r="E32" s="46">
        <v>150.9</v>
      </c>
      <c r="F32" s="22">
        <f t="shared" si="0"/>
        <v>85.01408450704226</v>
      </c>
      <c r="G32" s="23">
        <f t="shared" si="1"/>
        <v>209.29264909847439</v>
      </c>
    </row>
    <row r="33" spans="1:7" ht="90" customHeight="1">
      <c r="A33" s="12" t="s">
        <v>61</v>
      </c>
      <c r="B33" s="15" t="s">
        <v>18</v>
      </c>
      <c r="C33" s="13">
        <v>164.4</v>
      </c>
      <c r="D33" s="13">
        <v>72.7</v>
      </c>
      <c r="E33" s="23">
        <v>89.3</v>
      </c>
      <c r="F33" s="22">
        <f t="shared" si="0"/>
        <v>54.31873479318734</v>
      </c>
      <c r="G33" s="23">
        <f t="shared" si="1"/>
        <v>122.83356258596973</v>
      </c>
    </row>
    <row r="34" spans="1:7" ht="27.75" customHeight="1">
      <c r="A34" s="9" t="s">
        <v>29</v>
      </c>
      <c r="B34" s="20" t="s">
        <v>17</v>
      </c>
      <c r="C34" s="10">
        <v>12</v>
      </c>
      <c r="D34" s="10">
        <v>5.9</v>
      </c>
      <c r="E34" s="22">
        <v>8.4</v>
      </c>
      <c r="F34" s="22">
        <f t="shared" si="0"/>
        <v>70</v>
      </c>
      <c r="G34" s="23">
        <f t="shared" si="1"/>
        <v>142.3728813559322</v>
      </c>
    </row>
    <row r="35" spans="1:7" ht="37.5" customHeight="1">
      <c r="A35" s="12" t="s">
        <v>56</v>
      </c>
      <c r="B35" s="15" t="s">
        <v>57</v>
      </c>
      <c r="C35" s="21">
        <v>12</v>
      </c>
      <c r="D35" s="21">
        <v>5.9</v>
      </c>
      <c r="E35" s="24">
        <v>8.4</v>
      </c>
      <c r="F35" s="22">
        <f t="shared" si="0"/>
        <v>70</v>
      </c>
      <c r="G35" s="23">
        <f t="shared" si="1"/>
        <v>142.3728813559322</v>
      </c>
    </row>
    <row r="36" spans="1:8" s="34" customFormat="1" ht="42.75" customHeight="1">
      <c r="A36" s="9" t="s">
        <v>34</v>
      </c>
      <c r="B36" s="20" t="s">
        <v>36</v>
      </c>
      <c r="C36" s="25">
        <f>C37</f>
        <v>54.1</v>
      </c>
      <c r="D36" s="48">
        <v>17.3</v>
      </c>
      <c r="E36" s="25">
        <v>11.1</v>
      </c>
      <c r="F36" s="22">
        <f t="shared" si="0"/>
        <v>20.51756007393715</v>
      </c>
      <c r="G36" s="23">
        <f t="shared" si="1"/>
        <v>64.16184971098265</v>
      </c>
      <c r="H36" s="3"/>
    </row>
    <row r="37" spans="1:8" s="34" customFormat="1" ht="57" customHeight="1">
      <c r="A37" s="12" t="s">
        <v>35</v>
      </c>
      <c r="B37" s="15" t="s">
        <v>33</v>
      </c>
      <c r="C37" s="24">
        <v>54.1</v>
      </c>
      <c r="D37" s="21">
        <v>17.3</v>
      </c>
      <c r="E37" s="24">
        <v>11.1</v>
      </c>
      <c r="F37" s="22">
        <f t="shared" si="0"/>
        <v>20.51756007393715</v>
      </c>
      <c r="G37" s="23">
        <f t="shared" si="1"/>
        <v>64.16184971098265</v>
      </c>
      <c r="H37" s="4"/>
    </row>
    <row r="38" spans="1:8" s="34" customFormat="1" ht="13.5" customHeight="1">
      <c r="A38" s="12" t="s">
        <v>69</v>
      </c>
      <c r="B38" s="15" t="s">
        <v>73</v>
      </c>
      <c r="C38" s="24"/>
      <c r="D38" s="21"/>
      <c r="E38" s="24">
        <v>16.7</v>
      </c>
      <c r="F38" s="22" t="e">
        <f t="shared" si="0"/>
        <v>#DIV/0!</v>
      </c>
      <c r="G38" s="23" t="e">
        <f t="shared" si="1"/>
        <v>#DIV/0!</v>
      </c>
      <c r="H38" s="4"/>
    </row>
    <row r="39" spans="1:8" s="34" customFormat="1" ht="17.25" customHeight="1">
      <c r="A39" s="29" t="s">
        <v>72</v>
      </c>
      <c r="B39" s="15"/>
      <c r="C39" s="24">
        <f>C14</f>
        <v>2431.2</v>
      </c>
      <c r="D39" s="24">
        <f>D14</f>
        <v>944.9</v>
      </c>
      <c r="E39" s="24">
        <f>E14</f>
        <v>1168.20011</v>
      </c>
      <c r="F39" s="22">
        <f t="shared" si="0"/>
        <v>48.05035003290556</v>
      </c>
      <c r="G39" s="23">
        <f t="shared" si="1"/>
        <v>123.63214202561117</v>
      </c>
      <c r="H39" s="4"/>
    </row>
    <row r="40" spans="1:7" ht="15" customHeight="1">
      <c r="A40" s="9" t="s">
        <v>5</v>
      </c>
      <c r="B40" s="20" t="s">
        <v>16</v>
      </c>
      <c r="C40" s="42">
        <f>C41+C44+C45+C46+C47</f>
        <v>2839.196</v>
      </c>
      <c r="D40" s="22">
        <f>D41+D44+D45+D46</f>
        <v>1024</v>
      </c>
      <c r="E40" s="22">
        <f>E41+E44+E45+E46</f>
        <v>1024</v>
      </c>
      <c r="F40" s="22">
        <f t="shared" si="0"/>
        <v>36.06654841722798</v>
      </c>
      <c r="G40" s="23">
        <f t="shared" si="1"/>
        <v>100</v>
      </c>
    </row>
    <row r="41" spans="1:7" ht="40.5" customHeight="1">
      <c r="A41" s="30" t="s">
        <v>74</v>
      </c>
      <c r="B41" s="20" t="s">
        <v>62</v>
      </c>
      <c r="C41" s="37">
        <f>C42+C43</f>
        <v>1150.2</v>
      </c>
      <c r="D41" s="22">
        <f>D42+D43</f>
        <v>586</v>
      </c>
      <c r="E41" s="22">
        <f>E42+E43</f>
        <v>586</v>
      </c>
      <c r="F41" s="22">
        <f t="shared" si="0"/>
        <v>50.94766127629977</v>
      </c>
      <c r="G41" s="23">
        <f t="shared" si="1"/>
        <v>100</v>
      </c>
    </row>
    <row r="42" spans="1:7" ht="39" customHeight="1">
      <c r="A42" s="27" t="s">
        <v>58</v>
      </c>
      <c r="B42" s="15" t="s">
        <v>62</v>
      </c>
      <c r="C42" s="37">
        <v>770.4</v>
      </c>
      <c r="D42" s="22">
        <v>385.2</v>
      </c>
      <c r="E42" s="23">
        <v>385.2</v>
      </c>
      <c r="F42" s="22">
        <f t="shared" si="0"/>
        <v>50</v>
      </c>
      <c r="G42" s="23">
        <f t="shared" si="1"/>
        <v>100</v>
      </c>
    </row>
    <row r="43" spans="1:7" ht="64.5" customHeight="1">
      <c r="A43" s="12" t="s">
        <v>59</v>
      </c>
      <c r="B43" s="15" t="s">
        <v>62</v>
      </c>
      <c r="C43" s="7">
        <v>379.8</v>
      </c>
      <c r="D43" s="22">
        <v>200.8</v>
      </c>
      <c r="E43" s="23">
        <v>200.8</v>
      </c>
      <c r="F43" s="22">
        <f t="shared" si="0"/>
        <v>52.86993154291733</v>
      </c>
      <c r="G43" s="23">
        <f t="shared" si="1"/>
        <v>100</v>
      </c>
    </row>
    <row r="44" spans="1:7" ht="88.5" customHeight="1">
      <c r="A44" s="30" t="s">
        <v>60</v>
      </c>
      <c r="B44" s="20" t="s">
        <v>63</v>
      </c>
      <c r="C44" s="38">
        <v>232.1</v>
      </c>
      <c r="D44" s="22"/>
      <c r="E44" s="22"/>
      <c r="F44" s="22">
        <f t="shared" si="0"/>
        <v>0</v>
      </c>
      <c r="G44" s="23" t="e">
        <f t="shared" si="1"/>
        <v>#DIV/0!</v>
      </c>
    </row>
    <row r="45" spans="1:7" ht="12.75" customHeight="1">
      <c r="A45" s="9" t="s">
        <v>32</v>
      </c>
      <c r="B45" s="20" t="s">
        <v>64</v>
      </c>
      <c r="C45" s="39">
        <v>1302</v>
      </c>
      <c r="D45" s="22">
        <v>284.4</v>
      </c>
      <c r="E45" s="22">
        <v>284.4</v>
      </c>
      <c r="F45" s="22">
        <f t="shared" si="0"/>
        <v>21.843317972350228</v>
      </c>
      <c r="G45" s="23">
        <f t="shared" si="1"/>
        <v>100</v>
      </c>
    </row>
    <row r="46" spans="1:7" ht="63.75" customHeight="1">
      <c r="A46" s="9" t="s">
        <v>30</v>
      </c>
      <c r="B46" s="56" t="s">
        <v>31</v>
      </c>
      <c r="C46" s="40">
        <v>153.6</v>
      </c>
      <c r="D46" s="22">
        <v>153.6</v>
      </c>
      <c r="E46" s="22">
        <v>153.6</v>
      </c>
      <c r="F46" s="22">
        <f t="shared" si="0"/>
        <v>100</v>
      </c>
      <c r="G46" s="23">
        <f t="shared" si="1"/>
        <v>100</v>
      </c>
    </row>
    <row r="47" spans="1:7" ht="75.75" customHeight="1">
      <c r="A47" s="29" t="s">
        <v>80</v>
      </c>
      <c r="B47" s="57" t="s">
        <v>81</v>
      </c>
      <c r="C47" s="58">
        <v>1.296</v>
      </c>
      <c r="D47" s="55"/>
      <c r="E47" s="55"/>
      <c r="F47" s="22">
        <f t="shared" si="0"/>
        <v>0</v>
      </c>
      <c r="G47" s="23" t="e">
        <f t="shared" si="1"/>
        <v>#DIV/0!</v>
      </c>
    </row>
    <row r="48" spans="1:7" ht="13.5" customHeight="1">
      <c r="A48" s="29" t="s">
        <v>10</v>
      </c>
      <c r="B48" s="31"/>
      <c r="C48" s="41">
        <f>C40+C14</f>
        <v>5270.396</v>
      </c>
      <c r="D48" s="47">
        <f>D40+D14</f>
        <v>1968.9</v>
      </c>
      <c r="E48" s="47">
        <f>E40+E14</f>
        <v>2192.2001099999998</v>
      </c>
      <c r="F48" s="22">
        <f t="shared" si="0"/>
        <v>41.59459953293832</v>
      </c>
      <c r="G48" s="23">
        <f t="shared" si="1"/>
        <v>111.34136370562243</v>
      </c>
    </row>
  </sheetData>
  <sheetProtection/>
  <mergeCells count="9">
    <mergeCell ref="A9:G9"/>
    <mergeCell ref="D1:G1"/>
    <mergeCell ref="D7:G7"/>
    <mergeCell ref="D6:G6"/>
    <mergeCell ref="D2:G2"/>
    <mergeCell ref="D3:G3"/>
    <mergeCell ref="D4:G4"/>
    <mergeCell ref="D5:G5"/>
    <mergeCell ref="B8:F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Экономист</cp:lastModifiedBy>
  <cp:lastPrinted>2012-07-04T12:28:36Z</cp:lastPrinted>
  <dcterms:created xsi:type="dcterms:W3CDTF">2008-10-21T04:55:43Z</dcterms:created>
  <dcterms:modified xsi:type="dcterms:W3CDTF">2013-07-17T12:46:54Z</dcterms:modified>
  <cp:category/>
  <cp:version/>
  <cp:contentType/>
  <cp:contentStatus/>
</cp:coreProperties>
</file>