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55" activeTab="0"/>
  </bookViews>
  <sheets>
    <sheet name="таблица по последующему контрол" sheetId="1" r:id="rId1"/>
    <sheet name="таблица по предварительному кон" sheetId="2" r:id="rId2"/>
  </sheets>
  <definedNames/>
  <calcPr fullCalcOnLoad="1"/>
</workbook>
</file>

<file path=xl/sharedStrings.xml><?xml version="1.0" encoding="utf-8"?>
<sst xmlns="http://schemas.openxmlformats.org/spreadsheetml/2006/main" count="160" uniqueCount="103">
  <si>
    <t>№ п/п</t>
  </si>
  <si>
    <t>Наименование проверяемой организации (учреждения)</t>
  </si>
  <si>
    <t>Тема ревизии, проверки, проверяемый период</t>
  </si>
  <si>
    <t xml:space="preserve"> Сумма неэффективного   использования средств,            тыс. руб.</t>
  </si>
  <si>
    <t>Сумма проверенных средств,             тыс. руб</t>
  </si>
  <si>
    <t>Сумма нарушений по видам</t>
  </si>
  <si>
    <t>Сумма неправомерных расходов тыс. руб.</t>
  </si>
  <si>
    <t>Сумма устраненных нарушений</t>
  </si>
  <si>
    <t>Ведомственная принадлежность</t>
  </si>
  <si>
    <t>Количество календарных дней проверки</t>
  </si>
  <si>
    <t xml:space="preserve">Дисциплинарное взыскание </t>
  </si>
  <si>
    <t>вид</t>
  </si>
  <si>
    <t>количество</t>
  </si>
  <si>
    <t xml:space="preserve"> Сумма не зачисленных в бюджет доходов,            тыс. руб. </t>
  </si>
  <si>
    <t>Месяц, в котором проводилась проверка</t>
  </si>
  <si>
    <t>Количество нарушений, шт.</t>
  </si>
  <si>
    <t xml:space="preserve"> Сумма нецелевого использования средств,           тыс. руб.</t>
  </si>
  <si>
    <t>Всего устранённых нарушений (сумма столбцов 25-37)</t>
  </si>
  <si>
    <t xml:space="preserve">% суммы устранённых нарушений от общей  суммы  выявленных нарушений              (ст 38/ст 23*100) </t>
  </si>
  <si>
    <t>по капитальным вложениям               (выполнение СМР)</t>
  </si>
  <si>
    <t xml:space="preserve">Вид проверки (плановая/внеплановая) </t>
  </si>
  <si>
    <t xml:space="preserve"> Сумма   нецелевого использования средств,           тыс. руб.</t>
  </si>
  <si>
    <t>% суммы выявленных нарушений от проверенных средств                (ст 23/ст 9)</t>
  </si>
  <si>
    <t>Тема ревизии (проверки), проверяемый период</t>
  </si>
  <si>
    <t>Срок проведения проверки</t>
  </si>
  <si>
    <t>Сумма всего, тыс. руб.</t>
  </si>
  <si>
    <t>Заработная плата с начислениями, тыс руб.</t>
  </si>
  <si>
    <t>Коммунально-бытовые расходы, тыс.руб.</t>
  </si>
  <si>
    <t>Прочие, тыс.руб.</t>
  </si>
  <si>
    <t>Должность, ФИО</t>
  </si>
  <si>
    <t>Кол-во проверенных учреждений в рамках данной проверки</t>
  </si>
  <si>
    <t xml:space="preserve">Сумма  завышений сметных назначений, тыс. руб.                                                                                                                                                                                                              </t>
  </si>
  <si>
    <t xml:space="preserve">Резервы и сокращение расходов бюджетов, тыс. руб.                                                                                                                                                                                                              </t>
  </si>
  <si>
    <t>Принятые меры</t>
  </si>
  <si>
    <t>Строительные и ремонтные работы, тыс.руб.</t>
  </si>
  <si>
    <t>Сумма  завышений и неэффективного использования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</si>
  <si>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Не перечисленно на единый счёт областного бюджета, тыс. руб.</t>
  </si>
  <si>
    <t>Просроченная дебиторская задолженность, тыс. руб.</t>
  </si>
  <si>
    <t>Сумма невозмещённых коммунальных услуг и арендных платежей, тыс. руб.</t>
  </si>
  <si>
    <t>* Информация об устранении нарушений.</t>
  </si>
  <si>
    <t>Устранено нарушений,тыс.руб</t>
  </si>
  <si>
    <t>Проверено средств местного бюджета, тыс.руб.</t>
  </si>
  <si>
    <t>прочие непровомерные расходы</t>
  </si>
  <si>
    <t xml:space="preserve">Неправомерные расходы, всего: </t>
  </si>
  <si>
    <t>Прочие нарушения, тыс.руб.</t>
  </si>
  <si>
    <t>Сумма неправомерных расходов, тыс. руб.</t>
  </si>
  <si>
    <t>Всего нарушений (сумма столбцов с  10 по 16)</t>
  </si>
  <si>
    <t>Всего:</t>
  </si>
  <si>
    <t>Возвращено в бюджет, тыс.руб.</t>
  </si>
  <si>
    <t xml:space="preserve">неправомерные расходы, всего: </t>
  </si>
  <si>
    <t>денежные средства, тыс.руб.</t>
  </si>
  <si>
    <t xml:space="preserve">выполенены СМР, тыс.руб. </t>
  </si>
  <si>
    <t>МОУ ДОД "Тереньгульская ДЮСШ"</t>
  </si>
  <si>
    <t>Финансово-хозяйственная деятельность за 2011-2012гг.</t>
  </si>
  <si>
    <t>Отдел образования</t>
  </si>
  <si>
    <t>Плановая</t>
  </si>
  <si>
    <t>Март</t>
  </si>
  <si>
    <t xml:space="preserve">МО "Тереньгульский район"   </t>
  </si>
  <si>
    <t>Краткое описание выявленных нарушений:9,6тыс.руб. - кредиторская задолженность за работником учреждения,числящаяся с 2011г.(п.11 Порядка ведения кассовых операций);6,7тыс.руб. - оправдательные документы приняты с нарушением, не соответствуют даты отчету по подочётным авансам; 8,6тыс.руб. - отсутствие первичных документов;2,6 тыс. руб. - отсутствие договора на поставку товара; 7,8 тыс.руб. - наименование товара по накладной не соответсвует наименованию в спецификации к договору поставки ; 4,0 тыс.руб. - не принятие мер по погашению кредиторской задолженности свыше 3 лет; 16,7 тыс. руб. - система пожарной сигнализации не поставлена на учёт, но расходы на её содержание производятся;47,9 тыс.руб. - материальные запасы , приобретаемые  учреждением на хозяйственные нужды  не списаны (ст.9 ФЗ №129 "О бухгалтерском учёт");0,5 тыс. руб - просроченная дебиторская задолженность;0,6 тыс. руб. - нарушения при расчёте заработной платы.</t>
  </si>
  <si>
    <t>МУ Администрация МО "Михайловское сельское поселение"</t>
  </si>
  <si>
    <t>Направлено Представление  от 28.02.2013г.Главе МУ Администрации МО "Михайловское  сельское поселение" об устранении нарушений</t>
  </si>
  <si>
    <t>Проверка правильности составления бюджетных смет и расчётов к ним.</t>
  </si>
  <si>
    <r>
      <rPr>
        <b/>
        <sz val="8"/>
        <rFont val="Times New Roman"/>
        <family val="1"/>
      </rPr>
      <t>Краткое описание выявленных нарушений:</t>
    </r>
    <r>
      <rPr>
        <sz val="8"/>
        <rFont val="Times New Roman"/>
        <family val="1"/>
      </rPr>
      <t xml:space="preserve"> доходная часть занижена - 2,65 тыс. руб. (доход от сдачи имущества в аренду).</t>
    </r>
  </si>
  <si>
    <t>МО "Красноборское сельское поселение"</t>
  </si>
  <si>
    <t>Проверка целевого и эффективного использования денежных средств за 2012г. и1 квартал 2013г.</t>
  </si>
  <si>
    <t>Муниципальное образование</t>
  </si>
  <si>
    <t>апрель</t>
  </si>
  <si>
    <t>Краткое описание выявленных нарушений: 16,8тыс.руб.- отсутствие надбавки в положении об оплате труда; 5,2 тыс. руб.-не доначислена заработная плата по табелю рабочего времени; 48,1 тыс. руб.-выплечена заработная плата по договорам гражданско-правового характера, в отсутствии акта приёма-сдачи работ,услуг; 143,2 тыс. руб.- нарушение ст.779 ГК РФ (отсутствие цены,суммы заключенных договоров).</t>
  </si>
  <si>
    <t>МОУ "Зеленецкая основная общеобразовательная школа"</t>
  </si>
  <si>
    <t>Проверка правомерности,экономической обоснованности и эффективности финансово-хозяйственной деятельности</t>
  </si>
  <si>
    <t>май</t>
  </si>
  <si>
    <t>Краткое описание выявленных нарушений: 124,5 тыс.руб.-отсутствие оправдательных документов; 672,1- не поставлены на учет основные средства;6,2тыс.руб.- не своевренное списание товарно-материальных ценностей;7,3тыс.руб.- переплата по  заработной платы;31,7тыс.руб.- дебиторская задолженность на конец  отчетного периода;0,2тыс.руб. - переплата по командировочным расходам.</t>
  </si>
  <si>
    <t>-</t>
  </si>
  <si>
    <t>и.о. Начальника МУ Финансовый отдел</t>
  </si>
  <si>
    <t>Н.М. Щетинина</t>
  </si>
  <si>
    <t>исп. Галашин В.П.</t>
  </si>
  <si>
    <t>8(84234)22-6-31</t>
  </si>
  <si>
    <t>итого за 2013г.</t>
  </si>
  <si>
    <t>Отчёт по результатам предварительного финансового контроля на 30 июня 2013 года</t>
  </si>
  <si>
    <t>Начальник МУ Финансовый отдел</t>
  </si>
  <si>
    <t>Т.Н. Айзарова</t>
  </si>
  <si>
    <t>МУ администрация МО "Подкуровское сельское поселение"</t>
  </si>
  <si>
    <t>июль</t>
  </si>
  <si>
    <t>выговор</t>
  </si>
  <si>
    <t>бухгалтер - Артемьева Е.В.</t>
  </si>
  <si>
    <t>замечание</t>
  </si>
  <si>
    <t>гл. бухгалтер - Евсеева А.А., начальник ХЭК - Титов С.В., инспектор - Лаврушкина М.В.</t>
  </si>
  <si>
    <t xml:space="preserve">МОУ Красноборская СОШ </t>
  </si>
  <si>
    <t>Выборочная проверка принятых мер по устранению нарушений, по результатам контрольных мероприятий в 2012 году</t>
  </si>
  <si>
    <t>Проверка правомерности, экономической обоснованности и эффективности финансово - хозяйственной деятельности за 2012 годи 1 полугодие 2013 года</t>
  </si>
  <si>
    <t>Краткое описание нарушений: списания бензина в выходные и праздничные дни - 12008,2 руб.; оплата штрафов и пени - 44657,00 руб.; отвлечения средств в дебиторскую задолженность свыше 6 месяцев - 0,94 рублей; не соблюдение утвержденной нормы расхода ГСМ - 241,59 руб.; осуществления необоснованных расходов в размере 17992 руб.; в результате оплата транспортного налога за неиспользуемые транспортные средства; отвлечение бюджетные средства на выплату надбавки за вредные и опасные условия труда - 12468 руб.; несоблюдение применения методологии КОСГУ - 22575,00 рублей; приняты бюджетные обязательства сверх доведённых лимитов бюджетных обязательств - 71674,63  рублей; нарушение положений Закона № 94-ФЗ - 528000,00 руб.; отсутствие техническая документация и сметы к договору - 8200 руб.; нарушение кассовой дисциплины сумма нарушений 65438,18  руб.; неправомерное принятие к списанию расходы на приобретение ТМЦ на сумму 2000 руб.</t>
  </si>
  <si>
    <t>МУ администрация МО "Ясашноташлинское сельское поселение"</t>
  </si>
  <si>
    <t>август</t>
  </si>
  <si>
    <t>сентябрь</t>
  </si>
  <si>
    <t>неправомерно приняты к списанию расходы на приобретение ТМЦ - 1500 руб; заявления подотчетных лиц, не содержат надписи руководителя о сумме наличных денег и о сроке, на который они выдаются- 15000,00 руб; осуществлялось внесение исправлений в кассовые и банковские документы - 359897 руб; инвентарные карточки, составлены с нарушениями, объекты основных средств, которые могут выполнять свои функции только в составе комплекса, а не самостоятельно - 2820,00 руб; неправомерное списание ГСМ на сумму 24030,07 руб; неэффективно использованы денежные средства на оплату транспортного налога - 3875,00 руб; нарушением применения методологии КОСГУ на общую сумму 6730,00 рублей; уплата штрафов, пени по налогам и сборам - 46600 руб; неправомерно приняты бюджетные обязательства сверх доведённых бюджетных обязательств - 54276,61 руб.</t>
  </si>
  <si>
    <t>Выборочная проверка принятых мер по устранению нарушений, по результатам контрольных мероприятий в 2013 году</t>
  </si>
  <si>
    <t>ноябрь</t>
  </si>
  <si>
    <t>главный бухгалтер - Гусева Т.А.</t>
  </si>
  <si>
    <t>Отчёт по результатам последующего финансового контроля на 30 декабря 2013 года</t>
  </si>
  <si>
    <t>бухгалтер-Иванкина Г.П.</t>
  </si>
  <si>
    <t>Итого за год</t>
  </si>
  <si>
    <t>Проверка исполнения ранее выданного представления</t>
  </si>
  <si>
    <t>Проверка исполнения выданного в 2012 году представления. Краткое описание нарушений: 243,2 тыс.руб.-расхождение сумм прихода и расхода по кассовой книге с расходами по первичным документам; 95,2- необоснованная оплата товара; 13,9 тыс.руб.- расхождение данных в в расчетно - плат. ведомостях, журнале-операций и картачках справках; 23,6 тыс.руб.- отутствие оправдательных документов по расчетам с подотчетным лицам.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</si>
</sst>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37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2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vertical="center" wrapText="1"/>
    </xf>
    <xf numFmtId="2" fontId="25" fillId="0" borderId="12" xfId="0" applyNumberFormat="1" applyFont="1" applyBorder="1" applyAlignment="1">
      <alignment vertical="center"/>
    </xf>
    <xf numFmtId="2" fontId="2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2" fontId="26" fillId="0" borderId="12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vertical="center" wrapText="1"/>
    </xf>
    <xf numFmtId="4" fontId="31" fillId="25" borderId="10" xfId="42" applyNumberFormat="1" applyFont="1" applyFill="1" applyBorder="1" applyAlignment="1">
      <alignment horizontal="center" vertical="center" wrapText="1"/>
    </xf>
    <xf numFmtId="164" fontId="31" fillId="25" borderId="10" xfId="0" applyNumberFormat="1" applyFont="1" applyFill="1" applyBorder="1" applyAlignment="1">
      <alignment horizontal="center" vertical="center" wrapText="1"/>
    </xf>
    <xf numFmtId="4" fontId="31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vertical="center"/>
    </xf>
    <xf numFmtId="4" fontId="31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/>
    </xf>
    <xf numFmtId="0" fontId="25" fillId="25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26" fillId="0" borderId="0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29" fillId="0" borderId="13" xfId="0" applyNumberFormat="1" applyFont="1" applyBorder="1" applyAlignment="1">
      <alignment horizontal="center" vertical="center" wrapText="1"/>
    </xf>
    <xf numFmtId="165" fontId="28" fillId="0" borderId="13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25" fillId="0" borderId="11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25" borderId="10" xfId="0" applyFont="1" applyFill="1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" fontId="25" fillId="0" borderId="11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1" fillId="0" borderId="0" xfId="0" applyFont="1" applyAlignment="1">
      <alignment wrapText="1"/>
    </xf>
    <xf numFmtId="2" fontId="32" fillId="0" borderId="10" xfId="0" applyNumberFormat="1" applyFont="1" applyBorder="1" applyAlignment="1">
      <alignment vertical="center" wrapText="1"/>
    </xf>
    <xf numFmtId="2" fontId="32" fillId="0" borderId="10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left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170" fontId="31" fillId="25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/>
    </xf>
    <xf numFmtId="2" fontId="31" fillId="0" borderId="14" xfId="0" applyNumberFormat="1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2" fontId="31" fillId="0" borderId="15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32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left" vertical="center" wrapText="1"/>
    </xf>
    <xf numFmtId="9" fontId="7" fillId="0" borderId="16" xfId="55" applyFont="1" applyBorder="1" applyAlignment="1">
      <alignment horizontal="center" vertical="center" wrapText="1"/>
    </xf>
    <xf numFmtId="9" fontId="34" fillId="0" borderId="16" xfId="55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wrapText="1"/>
    </xf>
    <xf numFmtId="0" fontId="31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2" fontId="25" fillId="25" borderId="10" xfId="0" applyNumberFormat="1" applyFont="1" applyFill="1" applyBorder="1" applyAlignment="1">
      <alignment vertical="center" wrapText="1"/>
    </xf>
    <xf numFmtId="2" fontId="31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18" xfId="0" applyFont="1" applyBorder="1" applyAlignment="1">
      <alignment horizontal="center" vertical="center" textRotation="90" wrapText="1"/>
    </xf>
    <xf numFmtId="0" fontId="30" fillId="0" borderId="19" xfId="0" applyFont="1" applyBorder="1" applyAlignment="1">
      <alignment horizontal="center" vertical="center" textRotation="90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9" fontId="1" fillId="0" borderId="16" xfId="55" applyFont="1" applyBorder="1" applyAlignment="1">
      <alignment horizontal="center" vertical="center" wrapText="1"/>
    </xf>
    <xf numFmtId="9" fontId="2" fillId="0" borderId="16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90" wrapText="1"/>
    </xf>
    <xf numFmtId="0" fontId="3" fillId="0" borderId="10" xfId="0" applyFont="1" applyBorder="1" applyAlignment="1" quotePrefix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textRotation="90"/>
    </xf>
    <xf numFmtId="9" fontId="6" fillId="0" borderId="10" xfId="55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4"/>
  <sheetViews>
    <sheetView tabSelected="1" view="pageBreakPreview" zoomScale="70" zoomScaleNormal="25" zoomScaleSheetLayoutView="70" zoomScalePageLayoutView="0" workbookViewId="0" topLeftCell="A8">
      <pane ySplit="8" topLeftCell="BM33" activePane="bottomLeft" state="split"/>
      <selection pane="topLeft" activeCell="A1" sqref="A1"/>
      <selection pane="bottomLeft" activeCell="B108" sqref="B108"/>
      <selection pane="topLeft" activeCell="I34" sqref="I34"/>
    </sheetView>
  </sheetViews>
  <sheetFormatPr defaultColWidth="9.140625" defaultRowHeight="15"/>
  <cols>
    <col min="1" max="1" width="8.421875" style="134" customWidth="1"/>
    <col min="2" max="2" width="40.28125" style="136" customWidth="1"/>
    <col min="3" max="3" width="21.7109375" style="136" customWidth="1"/>
    <col min="4" max="4" width="17.8515625" style="136" customWidth="1"/>
    <col min="5" max="6" width="16.140625" style="136" customWidth="1"/>
    <col min="7" max="7" width="15.140625" style="136" customWidth="1"/>
    <col min="8" max="8" width="13.57421875" style="136" customWidth="1"/>
    <col min="9" max="9" width="17.140625" style="137" customWidth="1"/>
    <col min="10" max="10" width="12.8515625" style="138" customWidth="1"/>
    <col min="11" max="11" width="13.28125" style="3" customWidth="1"/>
    <col min="12" max="12" width="14.00390625" style="138" customWidth="1"/>
    <col min="13" max="13" width="17.00390625" style="138" customWidth="1"/>
    <col min="14" max="14" width="17.28125" style="138" customWidth="1"/>
    <col min="15" max="15" width="16.28125" style="138" customWidth="1"/>
    <col min="16" max="16" width="15.57421875" style="138" customWidth="1"/>
    <col min="17" max="17" width="13.7109375" style="138" customWidth="1"/>
    <col min="18" max="18" width="14.7109375" style="138" customWidth="1"/>
    <col min="19" max="19" width="14.7109375" style="136" customWidth="1"/>
    <col min="20" max="20" width="16.57421875" style="137" customWidth="1"/>
    <col min="21" max="21" width="14.00390625" style="137" customWidth="1"/>
    <col min="22" max="22" width="17.28125" style="137" customWidth="1"/>
    <col min="23" max="23" width="16.7109375" style="137" customWidth="1"/>
    <col min="24" max="24" width="17.8515625" style="137" customWidth="1"/>
    <col min="25" max="25" width="15.140625" style="137" customWidth="1"/>
    <col min="26" max="26" width="13.140625" style="139" customWidth="1"/>
    <col min="27" max="27" width="18.7109375" style="139" customWidth="1"/>
    <col min="28" max="28" width="12.8515625" style="139" customWidth="1"/>
    <col min="29" max="29" width="15.421875" style="139" customWidth="1"/>
    <col min="30" max="30" width="20.8515625" style="139" customWidth="1"/>
    <col min="31" max="31" width="16.7109375" style="139" customWidth="1"/>
    <col min="32" max="32" width="16.140625" style="139" customWidth="1"/>
    <col min="33" max="33" width="14.421875" style="139" customWidth="1"/>
    <col min="34" max="16384" width="0" style="137" hidden="1" customWidth="1"/>
  </cols>
  <sheetData>
    <row r="1" spans="2:6" ht="18.75">
      <c r="B1" s="135"/>
      <c r="C1" s="135"/>
      <c r="D1" s="135"/>
      <c r="E1" s="135"/>
      <c r="F1" s="135"/>
    </row>
    <row r="2" spans="2:9" ht="18.75">
      <c r="B2" s="135"/>
      <c r="C2" s="135"/>
      <c r="D2" s="135"/>
      <c r="E2" s="135"/>
      <c r="F2" s="135"/>
      <c r="I2" s="1"/>
    </row>
    <row r="3" spans="1:16" ht="15">
      <c r="A3" s="188" t="s">
        <v>98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ht="18.75">
      <c r="I5" s="1"/>
    </row>
    <row r="6" spans="1:33" ht="54" customHeight="1">
      <c r="A6" s="186" t="s">
        <v>0</v>
      </c>
      <c r="B6" s="180" t="s">
        <v>1</v>
      </c>
      <c r="C6" s="180" t="s">
        <v>2</v>
      </c>
      <c r="D6" s="180" t="s">
        <v>8</v>
      </c>
      <c r="E6" s="180" t="s">
        <v>20</v>
      </c>
      <c r="F6" s="180" t="s">
        <v>14</v>
      </c>
      <c r="G6" s="180" t="s">
        <v>9</v>
      </c>
      <c r="H6" s="178" t="s">
        <v>15</v>
      </c>
      <c r="I6" s="180" t="s">
        <v>4</v>
      </c>
      <c r="J6" s="173" t="s">
        <v>5</v>
      </c>
      <c r="K6" s="176"/>
      <c r="L6" s="176"/>
      <c r="M6" s="176"/>
      <c r="N6" s="176"/>
      <c r="O6" s="176"/>
      <c r="P6" s="176"/>
      <c r="Q6" s="175" t="s">
        <v>46</v>
      </c>
      <c r="R6" s="175" t="s">
        <v>22</v>
      </c>
      <c r="S6" s="180" t="s">
        <v>7</v>
      </c>
      <c r="T6" s="183"/>
      <c r="U6" s="183"/>
      <c r="V6" s="183"/>
      <c r="W6" s="183"/>
      <c r="X6" s="183"/>
      <c r="Y6" s="183"/>
      <c r="Z6" s="174" t="s">
        <v>17</v>
      </c>
      <c r="AA6" s="175" t="s">
        <v>18</v>
      </c>
      <c r="AB6" s="173" t="s">
        <v>10</v>
      </c>
      <c r="AC6" s="184"/>
      <c r="AD6" s="184"/>
      <c r="AE6" s="173" t="s">
        <v>48</v>
      </c>
      <c r="AF6" s="173"/>
      <c r="AG6" s="173"/>
    </row>
    <row r="7" spans="1:33" ht="24.75" customHeight="1">
      <c r="A7" s="186"/>
      <c r="B7" s="180"/>
      <c r="C7" s="180"/>
      <c r="D7" s="181"/>
      <c r="E7" s="181"/>
      <c r="F7" s="181"/>
      <c r="G7" s="180"/>
      <c r="H7" s="179"/>
      <c r="I7" s="180"/>
      <c r="J7" s="175" t="s">
        <v>21</v>
      </c>
      <c r="K7" s="175" t="s">
        <v>3</v>
      </c>
      <c r="L7" s="175" t="s">
        <v>13</v>
      </c>
      <c r="M7" s="175" t="s">
        <v>45</v>
      </c>
      <c r="N7" s="175"/>
      <c r="O7" s="175"/>
      <c r="P7" s="175" t="s">
        <v>44</v>
      </c>
      <c r="Q7" s="176"/>
      <c r="R7" s="176"/>
      <c r="S7" s="175" t="s">
        <v>16</v>
      </c>
      <c r="T7" s="175" t="s">
        <v>3</v>
      </c>
      <c r="U7" s="175" t="s">
        <v>13</v>
      </c>
      <c r="V7" s="175" t="s">
        <v>6</v>
      </c>
      <c r="W7" s="176"/>
      <c r="X7" s="176"/>
      <c r="Y7" s="175" t="s">
        <v>44</v>
      </c>
      <c r="Z7" s="176"/>
      <c r="AA7" s="176"/>
      <c r="AB7" s="175" t="s">
        <v>12</v>
      </c>
      <c r="AC7" s="175" t="s">
        <v>11</v>
      </c>
      <c r="AD7" s="175" t="s">
        <v>29</v>
      </c>
      <c r="AE7" s="174" t="s">
        <v>50</v>
      </c>
      <c r="AF7" s="175" t="s">
        <v>51</v>
      </c>
      <c r="AG7" s="175" t="s">
        <v>47</v>
      </c>
    </row>
    <row r="8" spans="1:149" s="141" customFormat="1" ht="58.5" customHeight="1">
      <c r="A8" s="181"/>
      <c r="B8" s="181"/>
      <c r="C8" s="181"/>
      <c r="D8" s="181"/>
      <c r="E8" s="181"/>
      <c r="F8" s="181"/>
      <c r="G8" s="181"/>
      <c r="H8" s="179"/>
      <c r="I8" s="181"/>
      <c r="J8" s="176"/>
      <c r="K8" s="176"/>
      <c r="L8" s="176"/>
      <c r="M8" s="10" t="s">
        <v>19</v>
      </c>
      <c r="N8" s="10" t="s">
        <v>42</v>
      </c>
      <c r="O8" s="10" t="s">
        <v>43</v>
      </c>
      <c r="P8" s="183"/>
      <c r="Q8" s="176"/>
      <c r="R8" s="176"/>
      <c r="S8" s="176"/>
      <c r="T8" s="176"/>
      <c r="U8" s="176"/>
      <c r="V8" s="10" t="s">
        <v>19</v>
      </c>
      <c r="W8" s="10" t="s">
        <v>42</v>
      </c>
      <c r="X8" s="10" t="s">
        <v>49</v>
      </c>
      <c r="Y8" s="183"/>
      <c r="Z8" s="176"/>
      <c r="AA8" s="176"/>
      <c r="AB8" s="182"/>
      <c r="AC8" s="182"/>
      <c r="AD8" s="182"/>
      <c r="AE8" s="175"/>
      <c r="AF8" s="176"/>
      <c r="AG8" s="176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</row>
    <row r="9" spans="1:33" ht="27" customHeight="1">
      <c r="A9" s="46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  <c r="T9" s="47">
        <v>20</v>
      </c>
      <c r="U9" s="47">
        <v>21</v>
      </c>
      <c r="V9" s="47">
        <v>22</v>
      </c>
      <c r="W9" s="47">
        <v>23</v>
      </c>
      <c r="X9" s="47">
        <v>24</v>
      </c>
      <c r="Y9" s="47">
        <v>25</v>
      </c>
      <c r="Z9" s="47">
        <v>26</v>
      </c>
      <c r="AA9" s="47">
        <v>27</v>
      </c>
      <c r="AB9" s="47">
        <v>28</v>
      </c>
      <c r="AC9" s="47">
        <v>29</v>
      </c>
      <c r="AD9" s="47">
        <v>30</v>
      </c>
      <c r="AE9" s="47">
        <v>31</v>
      </c>
      <c r="AF9" s="47">
        <v>32</v>
      </c>
      <c r="AG9" s="47">
        <v>33</v>
      </c>
    </row>
    <row r="10" spans="1:33" s="48" customFormat="1" ht="69" customHeight="1">
      <c r="A10" s="108">
        <v>1</v>
      </c>
      <c r="B10" s="161" t="s">
        <v>52</v>
      </c>
      <c r="C10" s="109" t="s">
        <v>53</v>
      </c>
      <c r="D10" s="109" t="s">
        <v>54</v>
      </c>
      <c r="E10" s="109" t="s">
        <v>55</v>
      </c>
      <c r="F10" s="109" t="s">
        <v>56</v>
      </c>
      <c r="G10" s="109">
        <v>25</v>
      </c>
      <c r="H10" s="109">
        <v>8</v>
      </c>
      <c r="I10" s="109">
        <v>1927.5</v>
      </c>
      <c r="J10" s="47">
        <v>0</v>
      </c>
      <c r="K10" s="110">
        <v>33.539</v>
      </c>
      <c r="L10" s="47">
        <v>0</v>
      </c>
      <c r="M10" s="111">
        <v>0</v>
      </c>
      <c r="N10" s="111">
        <v>0</v>
      </c>
      <c r="O10" s="47">
        <v>0</v>
      </c>
      <c r="P10" s="47">
        <v>71.491</v>
      </c>
      <c r="Q10" s="109">
        <f>K10+P10</f>
        <v>105.03</v>
      </c>
      <c r="R10" s="112">
        <f>Q10/I10*100</f>
        <v>5.449027237354086</v>
      </c>
      <c r="S10" s="113">
        <v>0</v>
      </c>
      <c r="T10" s="114">
        <v>33.5</v>
      </c>
      <c r="U10" s="115">
        <v>0</v>
      </c>
      <c r="V10" s="115">
        <v>0</v>
      </c>
      <c r="W10" s="115">
        <v>0</v>
      </c>
      <c r="X10" s="115">
        <v>0</v>
      </c>
      <c r="Y10" s="116">
        <v>61.4</v>
      </c>
      <c r="Z10" s="117">
        <f>SUM(S10:Y10)</f>
        <v>94.9</v>
      </c>
      <c r="AA10" s="117">
        <f>Z10/Q10*100</f>
        <v>90.3551366276302</v>
      </c>
      <c r="AB10" s="108">
        <v>4</v>
      </c>
      <c r="AC10" s="27" t="s">
        <v>83</v>
      </c>
      <c r="AD10" s="27" t="s">
        <v>84</v>
      </c>
      <c r="AE10" s="127">
        <v>0</v>
      </c>
      <c r="AF10" s="127">
        <v>0</v>
      </c>
      <c r="AG10" s="127">
        <f>SUM(AE10:AF10)</f>
        <v>0</v>
      </c>
    </row>
    <row r="11" spans="1:33" s="48" customFormat="1" ht="69" customHeight="1">
      <c r="A11" s="37"/>
      <c r="B11" s="118"/>
      <c r="C11" s="119"/>
      <c r="D11" s="119"/>
      <c r="E11" s="119"/>
      <c r="F11" s="119"/>
      <c r="G11" s="119"/>
      <c r="H11" s="119"/>
      <c r="I11" s="119"/>
      <c r="J11" s="120"/>
      <c r="K11" s="121"/>
      <c r="L11" s="120"/>
      <c r="M11" s="122"/>
      <c r="N11" s="122"/>
      <c r="O11" s="120"/>
      <c r="P11" s="120"/>
      <c r="Q11" s="119"/>
      <c r="R11" s="123"/>
      <c r="S11" s="43"/>
      <c r="T11" s="124"/>
      <c r="U11" s="44"/>
      <c r="V11" s="44"/>
      <c r="W11" s="44"/>
      <c r="X11" s="44"/>
      <c r="Y11" s="125"/>
      <c r="Z11" s="126"/>
      <c r="AA11" s="126"/>
      <c r="AB11" s="37"/>
      <c r="AC11" s="27" t="s">
        <v>85</v>
      </c>
      <c r="AD11" s="27" t="s">
        <v>86</v>
      </c>
      <c r="AE11" s="45"/>
      <c r="AF11" s="45"/>
      <c r="AG11" s="45"/>
    </row>
    <row r="12" spans="1:33" s="49" customFormat="1" ht="48" customHeight="1">
      <c r="A12" s="187" t="s">
        <v>58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s="142" customFormat="1" ht="40.5" customHeight="1">
      <c r="A13" s="25">
        <v>2</v>
      </c>
      <c r="B13" s="159" t="s">
        <v>63</v>
      </c>
      <c r="C13" s="26" t="s">
        <v>64</v>
      </c>
      <c r="D13" s="24" t="s">
        <v>65</v>
      </c>
      <c r="E13" s="24" t="s">
        <v>55</v>
      </c>
      <c r="F13" s="24" t="s">
        <v>66</v>
      </c>
      <c r="G13" s="24">
        <v>26</v>
      </c>
      <c r="H13" s="24">
        <v>7</v>
      </c>
      <c r="I13" s="24">
        <v>5446.5</v>
      </c>
      <c r="J13" s="24">
        <v>0</v>
      </c>
      <c r="K13" s="24">
        <v>0</v>
      </c>
      <c r="L13" s="24">
        <v>0</v>
      </c>
      <c r="M13" s="24">
        <v>0</v>
      </c>
      <c r="N13" s="24">
        <v>16.8</v>
      </c>
      <c r="O13" s="24">
        <v>16.8</v>
      </c>
      <c r="P13" s="24">
        <v>196.4</v>
      </c>
      <c r="Q13" s="24">
        <f>O13+P13</f>
        <v>213.20000000000002</v>
      </c>
      <c r="R13" s="24">
        <f>Q13/I13*100</f>
        <v>3.91444046635454</v>
      </c>
      <c r="S13" s="4">
        <v>0</v>
      </c>
      <c r="T13" s="7">
        <v>0</v>
      </c>
      <c r="U13" s="7">
        <v>0</v>
      </c>
      <c r="V13" s="7">
        <v>0</v>
      </c>
      <c r="W13" s="7">
        <v>16.8</v>
      </c>
      <c r="X13" s="7">
        <v>16.8</v>
      </c>
      <c r="Y13" s="24">
        <v>196.4</v>
      </c>
      <c r="Z13" s="24">
        <v>213.2</v>
      </c>
      <c r="AA13" s="30">
        <f>Z13/Q13*100</f>
        <v>99.99999999999999</v>
      </c>
      <c r="AB13" s="8">
        <v>1</v>
      </c>
      <c r="AC13" s="30" t="s">
        <v>85</v>
      </c>
      <c r="AD13" s="30" t="s">
        <v>99</v>
      </c>
      <c r="AE13" s="30">
        <v>0</v>
      </c>
      <c r="AF13" s="30">
        <v>0</v>
      </c>
      <c r="AG13" s="30">
        <v>0</v>
      </c>
    </row>
    <row r="14" spans="1:33" s="142" customFormat="1" ht="36" customHeight="1">
      <c r="A14" s="177" t="s">
        <v>67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92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31"/>
      <c r="AF14" s="31"/>
      <c r="AG14" s="31"/>
    </row>
    <row r="15" spans="1:33" ht="18.75" customHeight="1" hidden="1">
      <c r="A15" s="37"/>
      <c r="B15" s="39"/>
      <c r="C15" s="39"/>
      <c r="D15" s="38"/>
      <c r="E15" s="38"/>
      <c r="F15" s="38"/>
      <c r="G15" s="38"/>
      <c r="H15" s="38"/>
      <c r="I15" s="38"/>
      <c r="J15" s="38"/>
      <c r="K15" s="50"/>
      <c r="L15" s="38"/>
      <c r="M15" s="38"/>
      <c r="N15" s="38"/>
      <c r="O15" s="38"/>
      <c r="P15" s="38"/>
      <c r="Q15" s="38"/>
      <c r="R15" s="38"/>
      <c r="S15" s="39"/>
      <c r="T15" s="40"/>
      <c r="U15" s="40"/>
      <c r="V15" s="40"/>
      <c r="W15" s="40"/>
      <c r="X15" s="40"/>
      <c r="Y15" s="40"/>
      <c r="Z15" s="41"/>
      <c r="AA15" s="41"/>
      <c r="AB15" s="41"/>
      <c r="AC15" s="41"/>
      <c r="AD15" s="41"/>
      <c r="AE15" s="41"/>
      <c r="AF15" s="41"/>
      <c r="AG15" s="41"/>
    </row>
    <row r="16" spans="1:33" ht="21" customHeight="1" hidden="1">
      <c r="A16" s="177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94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</row>
    <row r="17" spans="1:33" ht="18" customHeight="1" hidden="1">
      <c r="A17" s="195"/>
      <c r="B17" s="195"/>
      <c r="C17" s="29"/>
      <c r="D17" s="29"/>
      <c r="E17" s="29"/>
      <c r="F17" s="29"/>
      <c r="G17" s="29"/>
      <c r="H17" s="144"/>
      <c r="I17" s="145"/>
      <c r="J17" s="145"/>
      <c r="K17" s="21"/>
      <c r="L17" s="145"/>
      <c r="M17" s="145"/>
      <c r="N17" s="145"/>
      <c r="O17" s="145"/>
      <c r="P17" s="145"/>
      <c r="Q17" s="145"/>
      <c r="R17" s="146"/>
      <c r="S17" s="29"/>
      <c r="T17" s="147"/>
      <c r="U17" s="147"/>
      <c r="V17" s="147"/>
      <c r="W17" s="147"/>
      <c r="X17" s="147"/>
      <c r="Y17" s="147"/>
      <c r="Z17" s="148"/>
      <c r="AA17" s="32"/>
      <c r="AB17" s="148"/>
      <c r="AC17" s="148"/>
      <c r="AD17" s="148"/>
      <c r="AE17" s="148"/>
      <c r="AF17" s="148"/>
      <c r="AG17" s="148"/>
    </row>
    <row r="18" spans="1:33" ht="18" customHeight="1" hidden="1">
      <c r="A18" s="8"/>
      <c r="B18" s="4"/>
      <c r="C18" s="4"/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5"/>
      <c r="P18" s="5"/>
      <c r="Q18" s="5"/>
      <c r="R18" s="5"/>
      <c r="S18" s="4"/>
      <c r="T18" s="7"/>
      <c r="U18" s="7"/>
      <c r="V18" s="7"/>
      <c r="W18" s="7"/>
      <c r="X18" s="7"/>
      <c r="Y18" s="7"/>
      <c r="Z18" s="30"/>
      <c r="AA18" s="30"/>
      <c r="AB18" s="30"/>
      <c r="AC18" s="30"/>
      <c r="AD18" s="30"/>
      <c r="AE18" s="30"/>
      <c r="AF18" s="30"/>
      <c r="AG18" s="30"/>
    </row>
    <row r="19" spans="1:33" ht="15" customHeight="1" hidden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94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1:33" ht="19.5" customHeight="1" hidden="1">
      <c r="A20" s="195"/>
      <c r="B20" s="195"/>
      <c r="C20" s="29"/>
      <c r="D20" s="29"/>
      <c r="E20" s="29"/>
      <c r="F20" s="29"/>
      <c r="G20" s="29"/>
      <c r="H20" s="144"/>
      <c r="I20" s="145"/>
      <c r="J20" s="145"/>
      <c r="K20" s="21"/>
      <c r="L20" s="145"/>
      <c r="M20" s="145"/>
      <c r="N20" s="145"/>
      <c r="O20" s="145"/>
      <c r="P20" s="145"/>
      <c r="Q20" s="145"/>
      <c r="R20" s="146"/>
      <c r="S20" s="29"/>
      <c r="T20" s="147"/>
      <c r="U20" s="147"/>
      <c r="V20" s="147"/>
      <c r="W20" s="147"/>
      <c r="X20" s="147"/>
      <c r="Y20" s="147"/>
      <c r="Z20" s="148"/>
      <c r="AA20" s="32"/>
      <c r="AB20" s="148"/>
      <c r="AC20" s="148"/>
      <c r="AD20" s="148"/>
      <c r="AE20" s="148"/>
      <c r="AF20" s="148"/>
      <c r="AG20" s="148"/>
    </row>
    <row r="21" spans="1:33" ht="21" customHeight="1" hidden="1">
      <c r="A21" s="8"/>
      <c r="B21" s="4"/>
      <c r="C21" s="4"/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5"/>
      <c r="P21" s="5"/>
      <c r="Q21" s="5"/>
      <c r="R21" s="5"/>
      <c r="S21" s="4"/>
      <c r="T21" s="7"/>
      <c r="U21" s="7"/>
      <c r="V21" s="7"/>
      <c r="W21" s="7"/>
      <c r="X21" s="7"/>
      <c r="Y21" s="7"/>
      <c r="Z21" s="33"/>
      <c r="AA21" s="33"/>
      <c r="AB21" s="30"/>
      <c r="AC21" s="5"/>
      <c r="AD21" s="30"/>
      <c r="AE21" s="30"/>
      <c r="AF21" s="30"/>
      <c r="AG21" s="30"/>
    </row>
    <row r="22" spans="1:33" ht="18.75" customHeight="1" hidden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94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</row>
    <row r="23" spans="1:33" ht="22.5" customHeight="1" hidden="1">
      <c r="A23" s="191"/>
      <c r="B23" s="191"/>
      <c r="C23" s="149"/>
      <c r="D23" s="149"/>
      <c r="E23" s="149"/>
      <c r="F23" s="149"/>
      <c r="G23" s="149"/>
      <c r="H23" s="150"/>
      <c r="I23" s="151"/>
      <c r="J23" s="151"/>
      <c r="K23" s="35"/>
      <c r="L23" s="151"/>
      <c r="M23" s="151"/>
      <c r="N23" s="151"/>
      <c r="O23" s="151"/>
      <c r="P23" s="151"/>
      <c r="Q23" s="151"/>
      <c r="R23" s="152"/>
      <c r="S23" s="149"/>
      <c r="T23" s="153"/>
      <c r="U23" s="153"/>
      <c r="V23" s="153"/>
      <c r="W23" s="153"/>
      <c r="X23" s="153"/>
      <c r="Y23" s="153"/>
      <c r="Z23" s="154"/>
      <c r="AA23" s="36"/>
      <c r="AB23" s="154"/>
      <c r="AC23" s="154"/>
      <c r="AD23" s="154"/>
      <c r="AE23" s="154"/>
      <c r="AF23" s="154"/>
      <c r="AG23" s="154"/>
    </row>
    <row r="24" spans="1:33" s="142" customFormat="1" ht="124.5" customHeight="1">
      <c r="A24" s="8">
        <v>3</v>
      </c>
      <c r="B24" s="160" t="s">
        <v>68</v>
      </c>
      <c r="C24" s="26" t="s">
        <v>69</v>
      </c>
      <c r="D24" s="24" t="s">
        <v>54</v>
      </c>
      <c r="E24" s="24" t="s">
        <v>55</v>
      </c>
      <c r="F24" s="24" t="s">
        <v>70</v>
      </c>
      <c r="G24" s="24">
        <v>22</v>
      </c>
      <c r="H24" s="24">
        <v>10</v>
      </c>
      <c r="I24" s="24">
        <v>9610.2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24">
        <v>0</v>
      </c>
      <c r="P24" s="24">
        <v>842</v>
      </c>
      <c r="Q24" s="24">
        <f>O24+P24</f>
        <v>842</v>
      </c>
      <c r="R24" s="24">
        <f>Q24/I24*100</f>
        <v>8.761524213856111</v>
      </c>
      <c r="S24" s="4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33">
        <v>708.32</v>
      </c>
      <c r="Z24" s="33">
        <v>708.32</v>
      </c>
      <c r="AA24" s="30">
        <v>84.12</v>
      </c>
      <c r="AB24" s="30">
        <v>0</v>
      </c>
      <c r="AC24" s="34"/>
      <c r="AD24" s="34"/>
      <c r="AE24" s="34">
        <v>0</v>
      </c>
      <c r="AF24" s="34">
        <v>0</v>
      </c>
      <c r="AG24" s="34">
        <v>0</v>
      </c>
    </row>
    <row r="25" spans="1:33" s="142" customFormat="1" ht="47.25" customHeight="1">
      <c r="A25" s="198" t="s">
        <v>71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</row>
    <row r="26" spans="1:33" s="155" customFormat="1" ht="125.25" customHeight="1">
      <c r="A26" s="128">
        <v>5</v>
      </c>
      <c r="B26" s="162" t="s">
        <v>87</v>
      </c>
      <c r="C26" s="129" t="s">
        <v>88</v>
      </c>
      <c r="D26" s="24" t="s">
        <v>54</v>
      </c>
      <c r="E26" s="24" t="s">
        <v>55</v>
      </c>
      <c r="F26" s="24" t="s">
        <v>82</v>
      </c>
      <c r="G26" s="129">
        <v>7</v>
      </c>
      <c r="H26" s="129" t="s">
        <v>72</v>
      </c>
      <c r="I26" s="129" t="s">
        <v>72</v>
      </c>
      <c r="J26" s="129" t="s">
        <v>72</v>
      </c>
      <c r="K26" s="129" t="s">
        <v>72</v>
      </c>
      <c r="L26" s="129" t="s">
        <v>72</v>
      </c>
      <c r="M26" s="129" t="s">
        <v>72</v>
      </c>
      <c r="N26" s="129" t="s">
        <v>72</v>
      </c>
      <c r="O26" s="129" t="s">
        <v>72</v>
      </c>
      <c r="P26" s="129" t="s">
        <v>72</v>
      </c>
      <c r="Q26" s="129" t="s">
        <v>72</v>
      </c>
      <c r="R26" s="129" t="s">
        <v>72</v>
      </c>
      <c r="S26" s="130" t="s">
        <v>72</v>
      </c>
      <c r="T26" s="131" t="s">
        <v>72</v>
      </c>
      <c r="U26" s="131" t="s">
        <v>72</v>
      </c>
      <c r="V26" s="131" t="s">
        <v>72</v>
      </c>
      <c r="W26" s="131" t="s">
        <v>72</v>
      </c>
      <c r="X26" s="131" t="s">
        <v>72</v>
      </c>
      <c r="Y26" s="131" t="s">
        <v>72</v>
      </c>
      <c r="Z26" s="132" t="s">
        <v>72</v>
      </c>
      <c r="AA26" s="132" t="s">
        <v>72</v>
      </c>
      <c r="AB26" s="132" t="s">
        <v>72</v>
      </c>
      <c r="AC26" s="132" t="s">
        <v>72</v>
      </c>
      <c r="AD26" s="132" t="s">
        <v>72</v>
      </c>
      <c r="AE26" s="132" t="s">
        <v>72</v>
      </c>
      <c r="AF26" s="132" t="s">
        <v>72</v>
      </c>
      <c r="AG26" s="132" t="s">
        <v>72</v>
      </c>
    </row>
    <row r="27" spans="1:33" s="142" customFormat="1" ht="47.25" customHeight="1">
      <c r="A27" s="198" t="s">
        <v>102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</row>
    <row r="28" spans="1:33" s="142" customFormat="1" ht="135" customHeight="1">
      <c r="A28" s="8">
        <v>6</v>
      </c>
      <c r="B28" s="163" t="s">
        <v>81</v>
      </c>
      <c r="C28" s="24" t="s">
        <v>89</v>
      </c>
      <c r="D28" s="24" t="s">
        <v>65</v>
      </c>
      <c r="E28" s="24" t="s">
        <v>55</v>
      </c>
      <c r="F28" s="24" t="s">
        <v>92</v>
      </c>
      <c r="G28" s="24">
        <v>31</v>
      </c>
      <c r="H28" s="24">
        <v>24</v>
      </c>
      <c r="I28" s="24">
        <v>13000</v>
      </c>
      <c r="J28" s="24">
        <v>0</v>
      </c>
      <c r="K28" s="24">
        <v>75.25</v>
      </c>
      <c r="L28" s="24">
        <v>0</v>
      </c>
      <c r="M28" s="24">
        <v>0</v>
      </c>
      <c r="N28" s="24">
        <v>12</v>
      </c>
      <c r="O28" s="24">
        <v>12</v>
      </c>
      <c r="P28" s="24">
        <v>708</v>
      </c>
      <c r="Q28" s="48">
        <v>795.25</v>
      </c>
      <c r="R28" s="24">
        <f>Q28/I28*100</f>
        <v>6.117307692307692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 t="s">
        <v>72</v>
      </c>
      <c r="AD28" s="24" t="s">
        <v>72</v>
      </c>
      <c r="AE28" s="24">
        <v>0</v>
      </c>
      <c r="AF28" s="24">
        <v>0</v>
      </c>
      <c r="AG28" s="24">
        <v>0</v>
      </c>
    </row>
    <row r="29" spans="1:33" s="142" customFormat="1" ht="47.25" customHeight="1">
      <c r="A29" s="198" t="s">
        <v>90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</row>
    <row r="30" spans="1:33" s="142" customFormat="1" ht="143.25" customHeight="1">
      <c r="A30" s="8">
        <v>7</v>
      </c>
      <c r="B30" s="163" t="s">
        <v>91</v>
      </c>
      <c r="C30" s="24" t="s">
        <v>89</v>
      </c>
      <c r="D30" s="24" t="s">
        <v>65</v>
      </c>
      <c r="E30" s="24" t="s">
        <v>55</v>
      </c>
      <c r="F30" s="24" t="s">
        <v>93</v>
      </c>
      <c r="G30" s="24">
        <v>31</v>
      </c>
      <c r="H30" s="24">
        <v>24</v>
      </c>
      <c r="I30" s="133">
        <v>10689.34</v>
      </c>
      <c r="J30" s="24">
        <v>0</v>
      </c>
      <c r="K30" s="24">
        <v>61.8</v>
      </c>
      <c r="L30" s="24">
        <v>0</v>
      </c>
      <c r="M30" s="24">
        <v>0</v>
      </c>
      <c r="N30" s="24">
        <v>25.53</v>
      </c>
      <c r="O30" s="24">
        <v>25.53</v>
      </c>
      <c r="P30" s="24">
        <v>431.99</v>
      </c>
      <c r="Q30" s="24">
        <v>519.32</v>
      </c>
      <c r="R30" s="24">
        <f>Q30/I30*100</f>
        <v>4.8582980801433955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359.89</v>
      </c>
      <c r="Z30" s="24">
        <v>359.89</v>
      </c>
      <c r="AA30" s="24">
        <v>69.3</v>
      </c>
      <c r="AB30" s="165">
        <v>1</v>
      </c>
      <c r="AC30" s="24" t="s">
        <v>85</v>
      </c>
      <c r="AD30" s="24" t="s">
        <v>97</v>
      </c>
      <c r="AE30" s="24">
        <v>0</v>
      </c>
      <c r="AF30" s="24">
        <v>0</v>
      </c>
      <c r="AG30" s="24">
        <v>0</v>
      </c>
    </row>
    <row r="31" spans="1:33" s="142" customFormat="1" ht="47.25" customHeight="1">
      <c r="A31" s="198" t="s">
        <v>94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</row>
    <row r="32" spans="1:33" s="142" customFormat="1" ht="135" customHeight="1">
      <c r="A32" s="8">
        <v>8</v>
      </c>
      <c r="B32" s="163" t="s">
        <v>63</v>
      </c>
      <c r="C32" s="24" t="s">
        <v>95</v>
      </c>
      <c r="D32" s="24" t="s">
        <v>65</v>
      </c>
      <c r="E32" s="24" t="s">
        <v>55</v>
      </c>
      <c r="F32" s="24" t="s">
        <v>96</v>
      </c>
      <c r="G32" s="24">
        <v>3</v>
      </c>
      <c r="H32" s="24">
        <v>7</v>
      </c>
      <c r="I32" s="166">
        <v>213.2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f>O32+P32</f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7">
        <v>0</v>
      </c>
      <c r="X32" s="7">
        <v>0</v>
      </c>
      <c r="Y32" s="24">
        <v>0</v>
      </c>
      <c r="Z32" s="24">
        <v>0</v>
      </c>
      <c r="AA32" s="30">
        <v>0</v>
      </c>
      <c r="AB32" s="24">
        <v>0</v>
      </c>
      <c r="AC32" s="24" t="s">
        <v>72</v>
      </c>
      <c r="AD32" s="24" t="s">
        <v>72</v>
      </c>
      <c r="AE32" s="24">
        <v>0</v>
      </c>
      <c r="AF32" s="24">
        <v>0</v>
      </c>
      <c r="AG32" s="24">
        <v>0</v>
      </c>
    </row>
    <row r="33" spans="1:33" s="156" customFormat="1" ht="28.5" customHeight="1">
      <c r="A33" s="172" t="s">
        <v>101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</row>
    <row r="34" spans="1:35" s="143" customFormat="1" ht="29.25" customHeight="1">
      <c r="A34" s="197" t="s">
        <v>100</v>
      </c>
      <c r="B34" s="197"/>
      <c r="C34" s="51"/>
      <c r="D34" s="51"/>
      <c r="E34" s="51"/>
      <c r="F34" s="51"/>
      <c r="G34" s="52">
        <f>G30+G28+G26+G24+G13+G10+G32</f>
        <v>145</v>
      </c>
      <c r="H34" s="52">
        <f>H30+H28+H24+H13+H10+H32</f>
        <v>80</v>
      </c>
      <c r="I34" s="53">
        <f>I30+I28+I24+I13+I10+I32</f>
        <v>40886.74</v>
      </c>
      <c r="J34" s="60">
        <f aca="true" t="shared" si="0" ref="J34:Q34">J30+J28+J24+J13+J10</f>
        <v>0</v>
      </c>
      <c r="K34" s="54">
        <f t="shared" si="0"/>
        <v>170.589</v>
      </c>
      <c r="L34" s="60">
        <f t="shared" si="0"/>
        <v>0</v>
      </c>
      <c r="M34" s="60">
        <f t="shared" si="0"/>
        <v>0</v>
      </c>
      <c r="N34" s="52">
        <f t="shared" si="0"/>
        <v>54.33</v>
      </c>
      <c r="O34" s="52">
        <f t="shared" si="0"/>
        <v>54.33</v>
      </c>
      <c r="P34" s="164">
        <f t="shared" si="0"/>
        <v>2249.881</v>
      </c>
      <c r="Q34" s="55">
        <f t="shared" si="0"/>
        <v>2474.8</v>
      </c>
      <c r="R34" s="55">
        <f>Q34/I34*100</f>
        <v>6.052818101907857</v>
      </c>
      <c r="S34" s="60">
        <f aca="true" t="shared" si="1" ref="S34:Z34">S30+S28+S24+S13+S10</f>
        <v>0</v>
      </c>
      <c r="T34" s="56">
        <f t="shared" si="1"/>
        <v>33.5</v>
      </c>
      <c r="U34" s="61">
        <f t="shared" si="1"/>
        <v>0</v>
      </c>
      <c r="V34" s="61">
        <f t="shared" si="1"/>
        <v>0</v>
      </c>
      <c r="W34" s="61">
        <f t="shared" si="1"/>
        <v>16.8</v>
      </c>
      <c r="X34" s="61">
        <f t="shared" si="1"/>
        <v>16.8</v>
      </c>
      <c r="Y34" s="52">
        <f t="shared" si="1"/>
        <v>1326.0100000000002</v>
      </c>
      <c r="Z34" s="57">
        <f t="shared" si="1"/>
        <v>1376.3100000000002</v>
      </c>
      <c r="AA34" s="57">
        <v>55.61</v>
      </c>
      <c r="AB34" s="58">
        <v>6</v>
      </c>
      <c r="AC34" s="58" t="s">
        <v>72</v>
      </c>
      <c r="AD34" s="62" t="s">
        <v>72</v>
      </c>
      <c r="AE34" s="59">
        <v>0</v>
      </c>
      <c r="AF34" s="59">
        <f>AF30+AF28+AF24+AF13+AF10</f>
        <v>0</v>
      </c>
      <c r="AG34" s="59">
        <v>0</v>
      </c>
      <c r="AH34" s="143" t="e">
        <f>#REF!+AH28</f>
        <v>#REF!</v>
      </c>
      <c r="AI34" s="143" t="e">
        <f>#REF!+AI28</f>
        <v>#REF!</v>
      </c>
    </row>
    <row r="35" spans="1:18" ht="22.5" customHeight="1">
      <c r="A35" s="70"/>
      <c r="B35" s="168" t="s">
        <v>79</v>
      </c>
      <c r="C35" s="168"/>
      <c r="D35" s="135"/>
      <c r="E35" s="135"/>
      <c r="F35" s="135"/>
      <c r="G35" s="135"/>
      <c r="H35" s="135"/>
      <c r="I35" s="140"/>
      <c r="J35" s="157"/>
      <c r="K35" s="69"/>
      <c r="L35" s="157"/>
      <c r="M35" s="157"/>
      <c r="N35" s="157"/>
      <c r="O35" s="157"/>
      <c r="P35" s="157"/>
      <c r="Q35" s="157"/>
      <c r="R35" s="157"/>
    </row>
    <row r="36" spans="1:33" s="65" customFormat="1" ht="21" customHeight="1">
      <c r="A36" s="63"/>
      <c r="B36" s="64" t="s">
        <v>57</v>
      </c>
      <c r="D36" s="64"/>
      <c r="E36" s="196" t="s">
        <v>80</v>
      </c>
      <c r="F36" s="196"/>
      <c r="G36" s="64"/>
      <c r="H36" s="64"/>
      <c r="J36" s="3"/>
      <c r="K36" s="3"/>
      <c r="L36" s="3"/>
      <c r="M36" s="3"/>
      <c r="N36" s="3"/>
      <c r="O36" s="3"/>
      <c r="P36" s="3"/>
      <c r="Q36" s="3"/>
      <c r="R36" s="3"/>
      <c r="S36" s="64"/>
      <c r="Z36" s="66"/>
      <c r="AA36" s="66"/>
      <c r="AB36" s="66"/>
      <c r="AC36" s="66"/>
      <c r="AD36" s="66"/>
      <c r="AE36" s="66"/>
      <c r="AF36" s="66"/>
      <c r="AG36" s="66"/>
    </row>
    <row r="37" spans="1:33" s="65" customFormat="1" ht="19.5" customHeight="1">
      <c r="A37" s="63"/>
      <c r="C37" s="64"/>
      <c r="D37" s="64"/>
      <c r="G37" s="64"/>
      <c r="H37" s="64"/>
      <c r="J37" s="3"/>
      <c r="K37" s="3"/>
      <c r="L37" s="3"/>
      <c r="M37" s="3"/>
      <c r="N37" s="3"/>
      <c r="O37" s="3"/>
      <c r="P37" s="3"/>
      <c r="Q37" s="3"/>
      <c r="R37" s="3"/>
      <c r="S37" s="64"/>
      <c r="Z37" s="66"/>
      <c r="AA37" s="66"/>
      <c r="AB37" s="66"/>
      <c r="AC37" s="66"/>
      <c r="AD37" s="66"/>
      <c r="AE37" s="66"/>
      <c r="AF37" s="66"/>
      <c r="AG37" s="66"/>
    </row>
    <row r="38" spans="1:33" s="65" customFormat="1" ht="19.5" customHeight="1">
      <c r="A38" s="63"/>
      <c r="C38" s="64"/>
      <c r="D38" s="64"/>
      <c r="G38" s="64"/>
      <c r="H38" s="64"/>
      <c r="J38" s="3"/>
      <c r="K38" s="3"/>
      <c r="L38" s="3"/>
      <c r="M38" s="3"/>
      <c r="N38" s="3"/>
      <c r="O38" s="3"/>
      <c r="P38" s="3"/>
      <c r="Q38" s="3"/>
      <c r="R38" s="3"/>
      <c r="S38" s="64"/>
      <c r="Z38" s="66"/>
      <c r="AA38" s="66"/>
      <c r="AB38" s="66"/>
      <c r="AC38" s="66"/>
      <c r="AD38" s="66"/>
      <c r="AE38" s="66"/>
      <c r="AF38" s="66"/>
      <c r="AG38" s="66"/>
    </row>
    <row r="39" spans="1:33" s="65" customFormat="1" ht="18.75">
      <c r="A39" s="63"/>
      <c r="B39" s="68" t="s">
        <v>75</v>
      </c>
      <c r="C39" s="64"/>
      <c r="D39" s="64"/>
      <c r="E39" s="64"/>
      <c r="F39" s="64"/>
      <c r="G39" s="64"/>
      <c r="H39" s="64"/>
      <c r="J39" s="3"/>
      <c r="K39" s="3"/>
      <c r="L39" s="3"/>
      <c r="M39" s="3"/>
      <c r="N39" s="3"/>
      <c r="O39" s="3"/>
      <c r="P39" s="3"/>
      <c r="Q39" s="3"/>
      <c r="R39" s="3"/>
      <c r="S39" s="64"/>
      <c r="Z39" s="66"/>
      <c r="AA39" s="66"/>
      <c r="AB39" s="66"/>
      <c r="AC39" s="66"/>
      <c r="AD39" s="66"/>
      <c r="AE39" s="66"/>
      <c r="AF39" s="66"/>
      <c r="AG39" s="66"/>
    </row>
    <row r="40" spans="1:33" s="65" customFormat="1" ht="18.75">
      <c r="A40" s="63"/>
      <c r="B40" s="67" t="s">
        <v>76</v>
      </c>
      <c r="D40" s="64"/>
      <c r="E40" s="64"/>
      <c r="F40" s="64"/>
      <c r="G40" s="64"/>
      <c r="H40" s="64"/>
      <c r="J40" s="3"/>
      <c r="K40" s="3"/>
      <c r="L40" s="3"/>
      <c r="M40" s="3"/>
      <c r="N40" s="3"/>
      <c r="O40" s="3"/>
      <c r="P40" s="3"/>
      <c r="Q40" s="3"/>
      <c r="R40" s="3"/>
      <c r="S40" s="64"/>
      <c r="Z40" s="66"/>
      <c r="AA40" s="66"/>
      <c r="AB40" s="66"/>
      <c r="AC40" s="66"/>
      <c r="AD40" s="66"/>
      <c r="AE40" s="66"/>
      <c r="AF40" s="66"/>
      <c r="AG40" s="66"/>
    </row>
    <row r="41" spans="1:33" s="65" customFormat="1" ht="18.75">
      <c r="A41" s="63"/>
      <c r="C41" s="64"/>
      <c r="D41" s="64"/>
      <c r="E41" s="64"/>
      <c r="F41" s="64"/>
      <c r="G41" s="64"/>
      <c r="H41" s="64"/>
      <c r="J41" s="3"/>
      <c r="K41" s="3"/>
      <c r="L41" s="3"/>
      <c r="M41" s="3"/>
      <c r="N41" s="3"/>
      <c r="O41" s="3"/>
      <c r="P41" s="3"/>
      <c r="Q41" s="3"/>
      <c r="R41" s="3"/>
      <c r="S41" s="64"/>
      <c r="Z41" s="66"/>
      <c r="AA41" s="66"/>
      <c r="AB41" s="66"/>
      <c r="AC41" s="66"/>
      <c r="AD41" s="66"/>
      <c r="AE41" s="66"/>
      <c r="AF41" s="66"/>
      <c r="AG41" s="66"/>
    </row>
    <row r="42" spans="1:33" s="65" customFormat="1" ht="18.75">
      <c r="A42" s="63"/>
      <c r="B42" s="64"/>
      <c r="C42" s="64"/>
      <c r="D42" s="64"/>
      <c r="E42" s="64"/>
      <c r="F42" s="64"/>
      <c r="G42" s="64"/>
      <c r="H42" s="64"/>
      <c r="J42" s="3"/>
      <c r="K42" s="3"/>
      <c r="L42" s="3"/>
      <c r="M42" s="3"/>
      <c r="N42" s="3"/>
      <c r="O42" s="3"/>
      <c r="P42" s="3"/>
      <c r="Q42" s="3"/>
      <c r="R42" s="3"/>
      <c r="S42" s="64"/>
      <c r="Z42" s="66"/>
      <c r="AA42" s="66"/>
      <c r="AB42" s="66"/>
      <c r="AC42" s="66"/>
      <c r="AD42" s="66"/>
      <c r="AE42" s="66"/>
      <c r="AF42" s="66"/>
      <c r="AG42" s="66"/>
    </row>
    <row r="44" ht="18.75">
      <c r="B44" s="158"/>
    </row>
  </sheetData>
  <sheetProtection/>
  <mergeCells count="54">
    <mergeCell ref="E36:F36"/>
    <mergeCell ref="A20:B20"/>
    <mergeCell ref="A34:B34"/>
    <mergeCell ref="A27:AG27"/>
    <mergeCell ref="A25:AG25"/>
    <mergeCell ref="A31:AG31"/>
    <mergeCell ref="A29:AG29"/>
    <mergeCell ref="A33:AG33"/>
    <mergeCell ref="B35:C35"/>
    <mergeCell ref="A3:P4"/>
    <mergeCell ref="A23:B23"/>
    <mergeCell ref="A16:R16"/>
    <mergeCell ref="S14:AD14"/>
    <mergeCell ref="S16:AG16"/>
    <mergeCell ref="S19:AG19"/>
    <mergeCell ref="A17:B17"/>
    <mergeCell ref="S22:AG22"/>
    <mergeCell ref="E6:E8"/>
    <mergeCell ref="F6:F8"/>
    <mergeCell ref="A14:R14"/>
    <mergeCell ref="G6:G8"/>
    <mergeCell ref="A6:A8"/>
    <mergeCell ref="B6:B8"/>
    <mergeCell ref="C6:C8"/>
    <mergeCell ref="D6:D8"/>
    <mergeCell ref="A12:R12"/>
    <mergeCell ref="T7:T8"/>
    <mergeCell ref="S7:S8"/>
    <mergeCell ref="M7:O7"/>
    <mergeCell ref="P7:P8"/>
    <mergeCell ref="Z6:Z8"/>
    <mergeCell ref="AB7:AB8"/>
    <mergeCell ref="V7:X7"/>
    <mergeCell ref="AC7:AC8"/>
    <mergeCell ref="S6:Y6"/>
    <mergeCell ref="AB6:AD6"/>
    <mergeCell ref="Y7:Y8"/>
    <mergeCell ref="AD7:AD8"/>
    <mergeCell ref="AA6:AA8"/>
    <mergeCell ref="U7:U8"/>
    <mergeCell ref="J6:P6"/>
    <mergeCell ref="R6:R8"/>
    <mergeCell ref="A22:R22"/>
    <mergeCell ref="A19:R19"/>
    <mergeCell ref="H6:H8"/>
    <mergeCell ref="I6:I8"/>
    <mergeCell ref="Q6:Q8"/>
    <mergeCell ref="J7:J8"/>
    <mergeCell ref="K7:K8"/>
    <mergeCell ref="L7:L8"/>
    <mergeCell ref="AE6:AG6"/>
    <mergeCell ref="AE7:AE8"/>
    <mergeCell ref="AF7:AF8"/>
    <mergeCell ref="AG7:AG8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48" r:id="rId1"/>
  <rowBreaks count="1" manualBreakCount="1">
    <brk id="8" max="255" man="1"/>
  </rowBreaks>
  <colBreaks count="3" manualBreakCount="3">
    <brk id="14" max="65535" man="1"/>
    <brk id="15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zoomScalePageLayoutView="0" workbookViewId="0" topLeftCell="A1">
      <selection activeCell="A9" sqref="A9:R12"/>
      <selection activeCell="A1" sqref="A1:Q1"/>
    </sheetView>
  </sheetViews>
  <sheetFormatPr defaultColWidth="9.140625" defaultRowHeight="15"/>
  <cols>
    <col min="2" max="2" width="11.57421875" style="0" customWidth="1"/>
    <col min="3" max="3" width="13.7109375" style="0" customWidth="1"/>
    <col min="5" max="5" width="10.57421875" style="0" customWidth="1"/>
    <col min="6" max="6" width="10.8515625" style="0" customWidth="1"/>
    <col min="9" max="9" width="11.00390625" style="0" customWidth="1"/>
    <col min="10" max="10" width="9.28125" style="0" customWidth="1"/>
    <col min="14" max="14" width="11.28125" style="0" customWidth="1"/>
    <col min="17" max="17" width="14.421875" style="0" customWidth="1"/>
  </cols>
  <sheetData>
    <row r="1" spans="1:17" ht="39.75" customHeight="1">
      <c r="A1" s="224" t="s">
        <v>78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8" ht="26.25" customHeight="1">
      <c r="A2" s="226" t="s">
        <v>0</v>
      </c>
      <c r="B2" s="222" t="s">
        <v>1</v>
      </c>
      <c r="C2" s="222" t="s">
        <v>23</v>
      </c>
      <c r="D2" s="222" t="s">
        <v>24</v>
      </c>
      <c r="E2" s="222" t="s">
        <v>30</v>
      </c>
      <c r="F2" s="230" t="s">
        <v>41</v>
      </c>
      <c r="G2" s="233" t="s">
        <v>31</v>
      </c>
      <c r="H2" s="221"/>
      <c r="I2" s="221"/>
      <c r="J2" s="221"/>
      <c r="K2" s="221"/>
      <c r="L2" s="221" t="s">
        <v>32</v>
      </c>
      <c r="M2" s="221"/>
      <c r="N2" s="221"/>
      <c r="O2" s="221"/>
      <c r="P2" s="222" t="s">
        <v>25</v>
      </c>
      <c r="Q2" s="222" t="s">
        <v>33</v>
      </c>
      <c r="R2" s="203" t="s">
        <v>40</v>
      </c>
    </row>
    <row r="3" spans="1:18" ht="15" customHeight="1">
      <c r="A3" s="227"/>
      <c r="B3" s="227"/>
      <c r="C3" s="227"/>
      <c r="D3" s="227"/>
      <c r="E3" s="228"/>
      <c r="F3" s="231"/>
      <c r="G3" s="222" t="s">
        <v>26</v>
      </c>
      <c r="H3" s="222" t="s">
        <v>27</v>
      </c>
      <c r="I3" s="222" t="s">
        <v>34</v>
      </c>
      <c r="J3" s="222" t="s">
        <v>28</v>
      </c>
      <c r="K3" s="229" t="s">
        <v>35</v>
      </c>
      <c r="L3" s="229" t="s">
        <v>36</v>
      </c>
      <c r="M3" s="229" t="s">
        <v>37</v>
      </c>
      <c r="N3" s="229" t="s">
        <v>38</v>
      </c>
      <c r="O3" s="222" t="s">
        <v>28</v>
      </c>
      <c r="P3" s="227"/>
      <c r="Q3" s="227"/>
      <c r="R3" s="204"/>
    </row>
    <row r="4" spans="1:18" ht="15">
      <c r="A4" s="227"/>
      <c r="B4" s="227"/>
      <c r="C4" s="227"/>
      <c r="D4" s="227"/>
      <c r="E4" s="228"/>
      <c r="F4" s="231"/>
      <c r="G4" s="232"/>
      <c r="H4" s="223"/>
      <c r="I4" s="223"/>
      <c r="J4" s="223"/>
      <c r="K4" s="229"/>
      <c r="L4" s="229"/>
      <c r="M4" s="229"/>
      <c r="N4" s="229"/>
      <c r="O4" s="223"/>
      <c r="P4" s="227"/>
      <c r="Q4" s="227"/>
      <c r="R4" s="204"/>
    </row>
    <row r="5" spans="1:18" ht="15">
      <c r="A5" s="227"/>
      <c r="B5" s="227"/>
      <c r="C5" s="227"/>
      <c r="D5" s="227"/>
      <c r="E5" s="228"/>
      <c r="F5" s="231"/>
      <c r="G5" s="232"/>
      <c r="H5" s="223"/>
      <c r="I5" s="223"/>
      <c r="J5" s="223"/>
      <c r="K5" s="229"/>
      <c r="L5" s="229"/>
      <c r="M5" s="229"/>
      <c r="N5" s="229"/>
      <c r="O5" s="223"/>
      <c r="P5" s="227"/>
      <c r="Q5" s="227"/>
      <c r="R5" s="204"/>
    </row>
    <row r="6" spans="1:18" ht="68.25" customHeight="1">
      <c r="A6" s="227"/>
      <c r="B6" s="227"/>
      <c r="C6" s="227"/>
      <c r="D6" s="227"/>
      <c r="E6" s="228"/>
      <c r="F6" s="231"/>
      <c r="G6" s="232"/>
      <c r="H6" s="223"/>
      <c r="I6" s="223"/>
      <c r="J6" s="223"/>
      <c r="K6" s="229"/>
      <c r="L6" s="229"/>
      <c r="M6" s="229"/>
      <c r="N6" s="229"/>
      <c r="O6" s="223"/>
      <c r="P6" s="227"/>
      <c r="Q6" s="227"/>
      <c r="R6" s="205"/>
    </row>
    <row r="7" spans="1:1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2">
        <v>17</v>
      </c>
      <c r="R7" s="22">
        <v>18</v>
      </c>
    </row>
    <row r="8" spans="1:18" s="101" customFormat="1" ht="123.75">
      <c r="A8" s="97">
        <v>1</v>
      </c>
      <c r="B8" s="98" t="s">
        <v>59</v>
      </c>
      <c r="C8" s="97" t="s">
        <v>61</v>
      </c>
      <c r="D8" s="97"/>
      <c r="E8" s="98">
        <v>1</v>
      </c>
      <c r="F8" s="100">
        <v>5087.4</v>
      </c>
      <c r="G8" s="100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2.65</v>
      </c>
      <c r="P8" s="99">
        <f>SUM(G8:O8)</f>
        <v>2.65</v>
      </c>
      <c r="Q8" s="98" t="s">
        <v>60</v>
      </c>
      <c r="R8" s="102"/>
    </row>
    <row r="9" spans="1:18" ht="33.75" customHeight="1">
      <c r="A9" s="210" t="s">
        <v>62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2"/>
    </row>
    <row r="10" spans="1:18" ht="15" customHeight="1" hidden="1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</row>
    <row r="11" spans="1:18" ht="6" customHeight="1" hidden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</row>
    <row r="12" spans="1:18" ht="15" customHeight="1" hidden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8"/>
    </row>
    <row r="13" spans="1:18" ht="6.75" customHeight="1" hidden="1">
      <c r="A13" s="13"/>
      <c r="B13" s="14"/>
      <c r="C13" s="13"/>
      <c r="D13" s="13"/>
      <c r="E13" s="13"/>
      <c r="F13" s="15"/>
      <c r="G13" s="16"/>
      <c r="H13" s="17"/>
      <c r="I13" s="17"/>
      <c r="J13" s="18"/>
      <c r="K13" s="17"/>
      <c r="L13" s="17"/>
      <c r="M13" s="17"/>
      <c r="N13" s="17"/>
      <c r="O13" s="17"/>
      <c r="P13" s="19"/>
      <c r="Q13" s="20"/>
      <c r="R13" s="23"/>
    </row>
    <row r="14" spans="1:17" ht="2.25" customHeight="1" hidden="1">
      <c r="A14" s="219" t="s">
        <v>39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1:17" ht="8.25" customHeight="1" hidden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</row>
    <row r="16" spans="1:17" ht="15" customHeight="1" hidden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</row>
    <row r="17" spans="1:17" ht="15" hidden="1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</row>
    <row r="18" spans="1:18" ht="0.75" customHeight="1">
      <c r="A18" s="206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8"/>
      <c r="Q18" s="208"/>
      <c r="R18" s="209"/>
    </row>
    <row r="19" spans="1:18" s="106" customFormat="1" ht="31.5" customHeight="1">
      <c r="A19" s="13" t="s">
        <v>77</v>
      </c>
      <c r="B19" s="103"/>
      <c r="C19" s="13"/>
      <c r="D19" s="13"/>
      <c r="E19" s="13">
        <v>0</v>
      </c>
      <c r="F19" s="104">
        <f>F8</f>
        <v>5087.4</v>
      </c>
      <c r="G19" s="104">
        <v>0</v>
      </c>
      <c r="H19" s="17">
        <v>0</v>
      </c>
      <c r="I19" s="17">
        <v>0</v>
      </c>
      <c r="J19" s="18">
        <v>0</v>
      </c>
      <c r="K19" s="17">
        <v>0</v>
      </c>
      <c r="L19" s="17">
        <v>0</v>
      </c>
      <c r="M19" s="17">
        <v>0</v>
      </c>
      <c r="N19" s="17">
        <v>0</v>
      </c>
      <c r="O19" s="17">
        <f>O8</f>
        <v>2.65</v>
      </c>
      <c r="P19" s="17">
        <f>SUM(G19:O19)</f>
        <v>2.65</v>
      </c>
      <c r="Q19" s="105"/>
      <c r="R19" s="107">
        <v>0</v>
      </c>
    </row>
    <row r="20" spans="1:18" ht="14.25" customHeight="1" hidden="1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2"/>
    </row>
    <row r="21" spans="1:18" ht="15" hidden="1">
      <c r="A21" s="213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</row>
    <row r="22" spans="1:18" ht="13.5" customHeight="1" hidden="1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5"/>
    </row>
    <row r="23" spans="1:18" ht="15" customHeight="1" hidden="1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8"/>
    </row>
    <row r="24" spans="1:18" ht="13.5" customHeight="1">
      <c r="A24" s="71"/>
      <c r="B24" s="72"/>
      <c r="C24" s="73"/>
      <c r="D24" s="73"/>
      <c r="E24" s="73"/>
      <c r="F24" s="74"/>
      <c r="G24" s="75"/>
      <c r="H24" s="76"/>
      <c r="I24" s="76"/>
      <c r="J24" s="77"/>
      <c r="K24" s="76"/>
      <c r="L24" s="76"/>
      <c r="M24" s="76"/>
      <c r="N24" s="76"/>
      <c r="O24" s="76"/>
      <c r="P24" s="78"/>
      <c r="Q24" s="79"/>
      <c r="R24" s="80"/>
    </row>
    <row r="25" spans="1:18" ht="69.75" customHeight="1" hidden="1">
      <c r="A25" s="81"/>
      <c r="B25" s="82"/>
      <c r="C25" s="81"/>
      <c r="D25" s="81"/>
      <c r="E25" s="81"/>
      <c r="F25" s="83"/>
      <c r="G25" s="84"/>
      <c r="H25" s="85"/>
      <c r="I25" s="85"/>
      <c r="J25" s="86"/>
      <c r="K25" s="85"/>
      <c r="L25" s="85"/>
      <c r="M25" s="85"/>
      <c r="N25" s="85"/>
      <c r="O25" s="85"/>
      <c r="P25" s="87"/>
      <c r="Q25" s="88"/>
      <c r="R25" s="89"/>
    </row>
    <row r="26" spans="1:18" ht="0.75" customHeight="1" hidden="1">
      <c r="A26" s="199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9"/>
    </row>
    <row r="27" spans="1:18" ht="15" hidden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9"/>
    </row>
    <row r="28" spans="1:18" ht="15" hidden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9"/>
    </row>
    <row r="29" spans="1:18" ht="15" hidden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9"/>
    </row>
    <row r="30" spans="1:18" ht="14.25" customHeight="1" hidden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2"/>
      <c r="Q30" s="202"/>
      <c r="R30" s="202"/>
    </row>
    <row r="31" spans="1:18" ht="18.75" customHeight="1">
      <c r="A31" s="171" t="s">
        <v>73</v>
      </c>
      <c r="B31" s="171"/>
      <c r="C31" s="171"/>
      <c r="D31" s="2"/>
      <c r="E31" s="2"/>
      <c r="F31" s="2"/>
      <c r="G31" s="84"/>
      <c r="H31" s="85"/>
      <c r="I31" s="85"/>
      <c r="J31" s="92"/>
      <c r="K31" s="85"/>
      <c r="L31" s="85"/>
      <c r="M31" s="85"/>
      <c r="N31" s="85"/>
      <c r="O31" s="85"/>
      <c r="P31" s="93"/>
      <c r="Q31" s="88"/>
      <c r="R31" s="94"/>
    </row>
    <row r="32" spans="1:18" ht="22.5" customHeight="1">
      <c r="A32" s="171" t="s">
        <v>57</v>
      </c>
      <c r="B32" s="171"/>
      <c r="C32" s="171"/>
      <c r="D32" s="171"/>
      <c r="E32" s="171"/>
      <c r="F32" s="9"/>
      <c r="G32" s="84"/>
      <c r="H32" s="85"/>
      <c r="I32" s="171" t="s">
        <v>74</v>
      </c>
      <c r="J32" s="171"/>
      <c r="K32" s="85"/>
      <c r="L32" s="85"/>
      <c r="M32" s="85"/>
      <c r="N32" s="85"/>
      <c r="O32" s="85"/>
      <c r="P32" s="93"/>
      <c r="Q32" s="88"/>
      <c r="R32" s="94"/>
    </row>
    <row r="33" spans="1:18" ht="15">
      <c r="A33" s="81"/>
      <c r="B33" s="82"/>
      <c r="C33" s="81"/>
      <c r="D33" s="81"/>
      <c r="E33" s="81"/>
      <c r="F33" s="83"/>
      <c r="G33" s="84"/>
      <c r="H33" s="85"/>
      <c r="I33" s="85"/>
      <c r="J33" s="86"/>
      <c r="K33" s="85"/>
      <c r="L33" s="85"/>
      <c r="M33" s="85"/>
      <c r="N33" s="85"/>
      <c r="O33" s="85"/>
      <c r="P33" s="87"/>
      <c r="Q33" s="88"/>
      <c r="R33" s="95"/>
    </row>
    <row r="34" spans="1:18" ht="15" hidden="1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9"/>
    </row>
    <row r="35" spans="1:18" ht="15" hidden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9"/>
    </row>
    <row r="36" spans="1:18" ht="15" hidden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9"/>
    </row>
    <row r="37" spans="1:18" ht="15" hidden="1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9"/>
    </row>
    <row r="38" spans="1:18" ht="0.75" customHeight="1" hidden="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2"/>
      <c r="Q38" s="202"/>
      <c r="R38" s="202"/>
    </row>
    <row r="39" spans="1:18" ht="0.75" customHeight="1">
      <c r="A39" s="90"/>
      <c r="B39" s="96"/>
      <c r="C39" s="96"/>
      <c r="D39" s="96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42"/>
      <c r="Q39" s="42"/>
      <c r="R39" s="42"/>
    </row>
    <row r="40" spans="1:18" ht="21" customHeight="1">
      <c r="A40" s="91"/>
      <c r="B40" s="169" t="s">
        <v>75</v>
      </c>
      <c r="C40" s="169"/>
      <c r="D40" s="169"/>
      <c r="E40" s="81"/>
      <c r="F40" s="83"/>
      <c r="G40" s="84"/>
      <c r="H40" s="85"/>
      <c r="I40" s="85"/>
      <c r="J40" s="92"/>
      <c r="K40" s="85"/>
      <c r="L40" s="85"/>
      <c r="M40" s="85"/>
      <c r="N40" s="85"/>
      <c r="O40" s="85"/>
      <c r="P40" s="93"/>
      <c r="Q40" s="88"/>
      <c r="R40" s="94"/>
    </row>
    <row r="41" spans="1:18" ht="15.75">
      <c r="A41" s="91"/>
      <c r="B41" s="170" t="s">
        <v>76</v>
      </c>
      <c r="C41" s="170"/>
      <c r="D41" s="81"/>
      <c r="E41" s="81"/>
      <c r="F41" s="83"/>
      <c r="G41" s="84"/>
      <c r="H41" s="85"/>
      <c r="I41" s="85"/>
      <c r="J41" s="92"/>
      <c r="K41" s="85"/>
      <c r="L41" s="85"/>
      <c r="M41" s="85"/>
      <c r="N41" s="85"/>
      <c r="O41" s="85"/>
      <c r="P41" s="93"/>
      <c r="Q41" s="88"/>
      <c r="R41" s="94"/>
    </row>
  </sheetData>
  <sheetProtection/>
  <mergeCells count="34">
    <mergeCell ref="F2:F6"/>
    <mergeCell ref="A30:R30"/>
    <mergeCell ref="P2:P6"/>
    <mergeCell ref="Q2:Q6"/>
    <mergeCell ref="G3:G6"/>
    <mergeCell ref="H3:H6"/>
    <mergeCell ref="O3:O6"/>
    <mergeCell ref="G2:K2"/>
    <mergeCell ref="K3:K6"/>
    <mergeCell ref="L3:L6"/>
    <mergeCell ref="A26:Q29"/>
    <mergeCell ref="A1:Q1"/>
    <mergeCell ref="A2:A6"/>
    <mergeCell ref="B2:B6"/>
    <mergeCell ref="C2:C6"/>
    <mergeCell ref="D2:D6"/>
    <mergeCell ref="E2:E6"/>
    <mergeCell ref="M3:M6"/>
    <mergeCell ref="N3:N6"/>
    <mergeCell ref="I3:I6"/>
    <mergeCell ref="I32:J32"/>
    <mergeCell ref="A34:Q37"/>
    <mergeCell ref="A38:R38"/>
    <mergeCell ref="R2:R6"/>
    <mergeCell ref="A18:R18"/>
    <mergeCell ref="A9:R12"/>
    <mergeCell ref="A20:R23"/>
    <mergeCell ref="A14:Q17"/>
    <mergeCell ref="L2:O2"/>
    <mergeCell ref="J3:J6"/>
    <mergeCell ref="B40:D40"/>
    <mergeCell ref="B41:C41"/>
    <mergeCell ref="A31:C31"/>
    <mergeCell ref="A32:E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u510-2_2</dc:creator>
  <cp:keywords/>
  <dc:description/>
  <cp:lastModifiedBy>Общий</cp:lastModifiedBy>
  <cp:lastPrinted>2014-01-10T07:40:09Z</cp:lastPrinted>
  <dcterms:created xsi:type="dcterms:W3CDTF">2008-11-26T10:58:50Z</dcterms:created>
  <dcterms:modified xsi:type="dcterms:W3CDTF">2014-01-27T05:40:36Z</dcterms:modified>
  <cp:category/>
  <cp:version/>
  <cp:contentType/>
  <cp:contentStatus/>
</cp:coreProperties>
</file>